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0"/>
  <workbookPr defaultThemeVersion="166925"/>
  <mc:AlternateContent xmlns:mc="http://schemas.openxmlformats.org/markup-compatibility/2006">
    <mc:Choice Requires="x15">
      <x15ac:absPath xmlns:x15ac="http://schemas.microsoft.com/office/spreadsheetml/2010/11/ac" url="\\Bas104\データ等保存先\245建設水道課\Ｒ7年度\01　建設\100　NN共通\R7物価高騰対応重点支援地方創生臨時交付金（吉賀町独自制度）\3.補助金要綱制定\補助率7／10バージョン（採用）\様式データ　済\"/>
    </mc:Choice>
  </mc:AlternateContent>
  <xr:revisionPtr revIDLastSave="0" documentId="13_ncr:1_{0D42C519-D2ED-47CF-84BB-E8CB76798E78}" xr6:coauthVersionLast="36" xr6:coauthVersionMax="36" xr10:uidLastSave="{00000000-0000-0000-0000-000000000000}"/>
  <bookViews>
    <workbookView xWindow="0" yWindow="0" windowWidth="13845" windowHeight="11355" xr2:uid="{A0E2A88B-F905-4E0A-AC95-890B3B6C36BF}"/>
  </bookViews>
  <sheets>
    <sheet name="入力シート" sheetId="1" r:id="rId1"/>
    <sheet name="単価表" sheetId="2" r:id="rId2"/>
    <sheet name="計算式" sheetId="3" r:id="rId3"/>
  </sheets>
  <definedNames>
    <definedName name="_xlnm.Print_Area" localSheetId="2">計算式!$A$1:$L$28</definedName>
    <definedName name="_xlnm.Print_Area" localSheetId="0">入力シート!$A$1:$O$34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26" i="2" l="1"/>
  <c r="P33" i="2"/>
  <c r="R14" i="2"/>
  <c r="R3" i="2"/>
  <c r="Q3" i="2"/>
  <c r="P21" i="2" l="1"/>
  <c r="S14" i="2"/>
  <c r="N18" i="1" s="1"/>
  <c r="P28" i="2"/>
  <c r="P27" i="2"/>
  <c r="P18" i="2"/>
  <c r="Q14" i="2"/>
  <c r="P16" i="2"/>
  <c r="P15" i="2"/>
  <c r="P8" i="2"/>
  <c r="P7" i="2"/>
  <c r="P4" i="2"/>
  <c r="C18" i="1" l="1"/>
  <c r="D18" i="1"/>
  <c r="E18" i="1"/>
  <c r="G18" i="1"/>
  <c r="H18" i="1"/>
  <c r="I18" i="1"/>
  <c r="J18" i="1"/>
  <c r="F18" i="1"/>
  <c r="K18" i="1"/>
  <c r="L18" i="1"/>
  <c r="M18" i="1"/>
  <c r="Q26" i="2"/>
  <c r="P31" i="2"/>
  <c r="S26" i="2" s="1"/>
  <c r="P19" i="2"/>
  <c r="O14" i="1" l="1"/>
  <c r="P30" i="2"/>
  <c r="P29" i="2"/>
  <c r="P26" i="2"/>
  <c r="P17" i="2"/>
  <c r="P14" i="2"/>
  <c r="P5" i="2"/>
  <c r="P6" i="2"/>
  <c r="P3" i="2"/>
  <c r="S3" i="2" l="1"/>
  <c r="M16" i="1" l="1"/>
  <c r="K16" i="1"/>
  <c r="F16" i="1"/>
  <c r="J16" i="1"/>
  <c r="H16" i="1"/>
  <c r="D16" i="1"/>
  <c r="J20" i="1"/>
  <c r="H20" i="1"/>
  <c r="D20" i="1"/>
  <c r="M20" i="1"/>
  <c r="K20" i="1"/>
  <c r="F20" i="1"/>
  <c r="C16" i="1"/>
  <c r="E16" i="1"/>
  <c r="N16" i="1"/>
  <c r="L16" i="1"/>
  <c r="I16" i="1"/>
  <c r="G16" i="1"/>
  <c r="N20" i="1"/>
  <c r="L20" i="1"/>
  <c r="I20" i="1"/>
  <c r="G20" i="1"/>
  <c r="E20" i="1"/>
  <c r="C20" i="1"/>
  <c r="K22" i="1" l="1"/>
  <c r="J22" i="1"/>
  <c r="M22" i="1"/>
  <c r="H22" i="1"/>
  <c r="F22" i="1"/>
  <c r="D22" i="1"/>
  <c r="O20" i="1"/>
  <c r="L22" i="1"/>
  <c r="O18" i="1"/>
  <c r="N22" i="1"/>
  <c r="G22" i="1"/>
  <c r="I22" i="1"/>
  <c r="E22" i="1"/>
  <c r="O16" i="1"/>
  <c r="C22" i="1"/>
  <c r="O22" i="1" l="1"/>
  <c r="A31" i="1" s="1"/>
  <c r="P32" i="1" s="1"/>
  <c r="I31" i="1" l="1"/>
</calcChain>
</file>

<file path=xl/sharedStrings.xml><?xml version="1.0" encoding="utf-8"?>
<sst xmlns="http://schemas.openxmlformats.org/spreadsheetml/2006/main" count="111" uniqueCount="81">
  <si>
    <t>様式第3号（第7条関係）</t>
    <rPh sb="0" eb="2">
      <t>ヨウシキ</t>
    </rPh>
    <rPh sb="2" eb="3">
      <t>ダイ</t>
    </rPh>
    <rPh sb="4" eb="5">
      <t>ゴウ</t>
    </rPh>
    <rPh sb="6" eb="7">
      <t>ダイ</t>
    </rPh>
    <rPh sb="8" eb="9">
      <t>ジョウ</t>
    </rPh>
    <rPh sb="9" eb="11">
      <t>カンケイ</t>
    </rPh>
    <phoneticPr fontId="1"/>
  </si>
  <si>
    <t>計算表</t>
  </si>
  <si>
    <t>電気料金種別</t>
  </si>
  <si>
    <t>４月</t>
  </si>
  <si>
    <t>５月</t>
  </si>
  <si>
    <t>６月</t>
  </si>
  <si>
    <t>７月</t>
  </si>
  <si>
    <t>９月</t>
  </si>
  <si>
    <t>計</t>
  </si>
  <si>
    <t>（ｋｗｈ）</t>
  </si>
  <si>
    <t>基本料金高騰分</t>
  </si>
  <si>
    <t>（円）</t>
  </si>
  <si>
    <t>電力量料金高騰分</t>
  </si>
  <si>
    <t>燃料費調整額高騰分</t>
  </si>
  <si>
    <t>電気料金高騰分</t>
  </si>
  <si>
    <t>・・・（Ａ）</t>
  </si>
  <si>
    <t>・・・（Ｂ）</t>
  </si>
  <si>
    <t>吉賀町農業水利施設電気料金高騰緊急対策事業補助金申請額計算表</t>
  </si>
  <si>
    <t>　代　表　者　名</t>
    <phoneticPr fontId="1"/>
  </si>
  <si>
    <t>　施　　設　　名</t>
    <phoneticPr fontId="1"/>
  </si>
  <si>
    <t>　契　約　種　別</t>
    <phoneticPr fontId="1"/>
  </si>
  <si>
    <t>　契約電力（ｋｗ）</t>
    <phoneticPr fontId="1"/>
  </si>
  <si>
    <t>　力　　　率（％）</t>
    <phoneticPr fontId="1"/>
  </si>
  <si>
    <t>　電気料金高騰分計（円）</t>
    <phoneticPr fontId="1"/>
  </si>
  <si>
    <t>　その他補助金（円）</t>
    <phoneticPr fontId="1"/>
  </si>
  <si>
    <t>　交付申請額（円）</t>
    <phoneticPr fontId="1"/>
  </si>
  <si>
    <t>（円）</t>
    <phoneticPr fontId="1"/>
  </si>
  <si>
    <t>中国電力単価表</t>
    <rPh sb="0" eb="2">
      <t>チュウゴク</t>
    </rPh>
    <rPh sb="2" eb="4">
      <t>デンリョク</t>
    </rPh>
    <rPh sb="4" eb="7">
      <t>タンカヒョウ</t>
    </rPh>
    <phoneticPr fontId="1"/>
  </si>
  <si>
    <t>【農事用電力A】</t>
    <rPh sb="1" eb="4">
      <t>ノウジヨウ</t>
    </rPh>
    <rPh sb="4" eb="6">
      <t>デンリョク</t>
    </rPh>
    <phoneticPr fontId="1"/>
  </si>
  <si>
    <t>単位：円</t>
    <rPh sb="0" eb="2">
      <t>タンイ</t>
    </rPh>
    <rPh sb="3" eb="4">
      <t>エン</t>
    </rPh>
    <phoneticPr fontId="1"/>
  </si>
  <si>
    <t>基本料金</t>
    <rPh sb="0" eb="4">
      <t>キホンリョウキン</t>
    </rPh>
    <phoneticPr fontId="1"/>
  </si>
  <si>
    <t>種別</t>
    <rPh sb="0" eb="2">
      <t>シュベツ</t>
    </rPh>
    <phoneticPr fontId="1"/>
  </si>
  <si>
    <t>月</t>
    <rPh sb="0" eb="1">
      <t>ツキ</t>
    </rPh>
    <phoneticPr fontId="1"/>
  </si>
  <si>
    <t>農事用電力A（低圧）</t>
    <rPh sb="0" eb="2">
      <t>ノウジ</t>
    </rPh>
    <rPh sb="2" eb="3">
      <t>ヨウ</t>
    </rPh>
    <rPh sb="3" eb="5">
      <t>デンリョク</t>
    </rPh>
    <rPh sb="7" eb="9">
      <t>テイアツ</t>
    </rPh>
    <phoneticPr fontId="1"/>
  </si>
  <si>
    <t>R2</t>
    <phoneticPr fontId="1"/>
  </si>
  <si>
    <t>R3</t>
    <phoneticPr fontId="1"/>
  </si>
  <si>
    <t>R4</t>
    <phoneticPr fontId="1"/>
  </si>
  <si>
    <t>R5</t>
    <phoneticPr fontId="1"/>
  </si>
  <si>
    <t>R6</t>
    <phoneticPr fontId="1"/>
  </si>
  <si>
    <t>R7</t>
    <phoneticPr fontId="1"/>
  </si>
  <si>
    <t>※夏季単価（７～９月）</t>
    <rPh sb="1" eb="3">
      <t>カキ</t>
    </rPh>
    <rPh sb="3" eb="5">
      <t>タンカ</t>
    </rPh>
    <rPh sb="9" eb="10">
      <t>ガツ</t>
    </rPh>
    <phoneticPr fontId="1"/>
  </si>
  <si>
    <t>電力量料金</t>
    <rPh sb="0" eb="3">
      <t>デンリョクリョウ</t>
    </rPh>
    <rPh sb="3" eb="5">
      <t>リョウキン</t>
    </rPh>
    <phoneticPr fontId="1"/>
  </si>
  <si>
    <t>燃料費調整額</t>
    <rPh sb="0" eb="3">
      <t>ネンリョウヒ</t>
    </rPh>
    <rPh sb="3" eb="5">
      <t>チョウセイ</t>
    </rPh>
    <rPh sb="5" eb="6">
      <t>ガク</t>
    </rPh>
    <phoneticPr fontId="1"/>
  </si>
  <si>
    <t>申請額の計算</t>
    <rPh sb="0" eb="3">
      <t>シンセイガク</t>
    </rPh>
    <rPh sb="4" eb="6">
      <t>ケイサン</t>
    </rPh>
    <phoneticPr fontId="1"/>
  </si>
  <si>
    <t>２．電力量料金高騰分</t>
    <rPh sb="2" eb="5">
      <t>デンリョクリョウ</t>
    </rPh>
    <rPh sb="5" eb="7">
      <t>リョウキン</t>
    </rPh>
    <rPh sb="7" eb="10">
      <t>コウトウブン</t>
    </rPh>
    <phoneticPr fontId="1"/>
  </si>
  <si>
    <t>３．燃料費調整額高騰分</t>
    <rPh sb="2" eb="5">
      <t>ネンリョウヒ</t>
    </rPh>
    <rPh sb="5" eb="7">
      <t>チョウセイ</t>
    </rPh>
    <rPh sb="7" eb="8">
      <t>ガク</t>
    </rPh>
    <rPh sb="8" eb="11">
      <t>コウトウブン</t>
    </rPh>
    <phoneticPr fontId="1"/>
  </si>
  <si>
    <t>４．電気料金高騰分計</t>
    <rPh sb="2" eb="4">
      <t>デンキ</t>
    </rPh>
    <rPh sb="4" eb="6">
      <t>リョウキン</t>
    </rPh>
    <rPh sb="6" eb="9">
      <t>コウトウブン</t>
    </rPh>
    <rPh sb="9" eb="10">
      <t>ケイ</t>
    </rPh>
    <phoneticPr fontId="1"/>
  </si>
  <si>
    <t>（Ａ）電気料金高騰分計＝基本料金高騰分＋電力量料金高騰分＋燃料費調整額高騰分</t>
    <rPh sb="3" eb="5">
      <t>デンキ</t>
    </rPh>
    <rPh sb="5" eb="7">
      <t>リョウキン</t>
    </rPh>
    <rPh sb="7" eb="10">
      <t>コウトウブン</t>
    </rPh>
    <rPh sb="10" eb="11">
      <t>ケイ</t>
    </rPh>
    <rPh sb="12" eb="14">
      <t>キホン</t>
    </rPh>
    <rPh sb="14" eb="16">
      <t>リョウキン</t>
    </rPh>
    <rPh sb="16" eb="19">
      <t>コウトウブン</t>
    </rPh>
    <rPh sb="20" eb="23">
      <t>デンリョクリョウ</t>
    </rPh>
    <rPh sb="23" eb="25">
      <t>リョウキン</t>
    </rPh>
    <rPh sb="25" eb="28">
      <t>コウトウブン</t>
    </rPh>
    <rPh sb="29" eb="32">
      <t>ネンリョウヒ</t>
    </rPh>
    <rPh sb="32" eb="34">
      <t>チョウセイ</t>
    </rPh>
    <rPh sb="34" eb="35">
      <t>ガク</t>
    </rPh>
    <rPh sb="35" eb="38">
      <t>コウトウブン</t>
    </rPh>
    <phoneticPr fontId="1"/>
  </si>
  <si>
    <t>５．交付申請額</t>
    <rPh sb="2" eb="4">
      <t>コウフ</t>
    </rPh>
    <rPh sb="4" eb="7">
      <t>シンセイガク</t>
    </rPh>
    <phoneticPr fontId="1"/>
  </si>
  <si>
    <t>　　契約種別の選択</t>
    <rPh sb="2" eb="4">
      <t>ケイヤク</t>
    </rPh>
    <rPh sb="4" eb="6">
      <t>シュベツ</t>
    </rPh>
    <rPh sb="7" eb="9">
      <t>センタク</t>
    </rPh>
    <phoneticPr fontId="1"/>
  </si>
  <si>
    <t>契約種別</t>
    <rPh sb="0" eb="2">
      <t>ケイヤク</t>
    </rPh>
    <rPh sb="2" eb="4">
      <t>シュベツ</t>
    </rPh>
    <phoneticPr fontId="1"/>
  </si>
  <si>
    <t>農事用電力Ａ（低圧）</t>
    <rPh sb="0" eb="2">
      <t>ノウジ</t>
    </rPh>
    <rPh sb="2" eb="3">
      <t>ヨウ</t>
    </rPh>
    <rPh sb="3" eb="5">
      <t>デンリョク</t>
    </rPh>
    <rPh sb="7" eb="9">
      <t>テイアツ</t>
    </rPh>
    <phoneticPr fontId="1"/>
  </si>
  <si>
    <t>※左記に記載の契約種別以外の場合は、別途協議すること。</t>
    <rPh sb="1" eb="3">
      <t>サキ</t>
    </rPh>
    <phoneticPr fontId="16"/>
  </si>
  <si>
    <t>単年平均</t>
    <rPh sb="0" eb="2">
      <t>タンネン</t>
    </rPh>
    <rPh sb="2" eb="4">
      <t>ヘイキン</t>
    </rPh>
    <phoneticPr fontId="1"/>
  </si>
  <si>
    <t>ｋｗ</t>
    <phoneticPr fontId="1"/>
  </si>
  <si>
    <t>％</t>
    <phoneticPr fontId="1"/>
  </si>
  <si>
    <t>農事用電力Ａ</t>
    <rPh sb="0" eb="5">
      <t>ノウジヨウデンリョク</t>
    </rPh>
    <phoneticPr fontId="1"/>
  </si>
  <si>
    <t>切捨て</t>
    <rPh sb="0" eb="2">
      <t>キリス</t>
    </rPh>
    <phoneticPr fontId="1"/>
  </si>
  <si>
    <t>　団　　体　　名</t>
    <rPh sb="1" eb="2">
      <t>ダン</t>
    </rPh>
    <rPh sb="4" eb="5">
      <t>カラダ</t>
    </rPh>
    <rPh sb="7" eb="8">
      <t>ナ</t>
    </rPh>
    <phoneticPr fontId="1"/>
  </si>
  <si>
    <t>切捨て</t>
    <rPh sb="0" eb="2">
      <t>キリス</t>
    </rPh>
    <phoneticPr fontId="1"/>
  </si>
  <si>
    <t>少数第2位まで</t>
    <rPh sb="0" eb="2">
      <t>ショウスウ</t>
    </rPh>
    <rPh sb="2" eb="3">
      <t>ダイ</t>
    </rPh>
    <rPh sb="4" eb="5">
      <t>イ</t>
    </rPh>
    <phoneticPr fontId="1"/>
  </si>
  <si>
    <r>
      <rPr>
        <sz val="14"/>
        <color theme="1"/>
        <rFont val="游ゴシック"/>
        <family val="3"/>
        <charset val="128"/>
        <scheme val="minor"/>
      </rPr>
      <t>１．基本料金高騰分</t>
    </r>
    <r>
      <rPr>
        <sz val="11"/>
        <color theme="1"/>
        <rFont val="游ゴシック"/>
        <family val="2"/>
        <charset val="128"/>
        <scheme val="minor"/>
      </rPr>
      <t>（農事用電力Ａ（低圧）)</t>
    </r>
    <rPh sb="2" eb="4">
      <t>キホン</t>
    </rPh>
    <rPh sb="4" eb="6">
      <t>リョウキン</t>
    </rPh>
    <rPh sb="6" eb="9">
      <t>コウトウブン</t>
    </rPh>
    <phoneticPr fontId="1"/>
  </si>
  <si>
    <t>（Ｅ）交付申請額＝（（Ａ）電気料金高騰分計－他補助金）×７／１０</t>
    <rPh sb="3" eb="5">
      <t>コウフ</t>
    </rPh>
    <rPh sb="5" eb="8">
      <t>シンセイガク</t>
    </rPh>
    <rPh sb="13" eb="15">
      <t>デンキ</t>
    </rPh>
    <rPh sb="15" eb="17">
      <t>リョウキン</t>
    </rPh>
    <rPh sb="17" eb="20">
      <t>コウトウブン</t>
    </rPh>
    <rPh sb="20" eb="21">
      <t>ケイ</t>
    </rPh>
    <rPh sb="22" eb="23">
      <t>ホカ</t>
    </rPh>
    <rPh sb="23" eb="26">
      <t>ホジョキン</t>
    </rPh>
    <phoneticPr fontId="1"/>
  </si>
  <si>
    <t>・・・｛（Ａ）－（Ｂ）｝の７／１０</t>
    <phoneticPr fontId="1"/>
  </si>
  <si>
    <t>※１，０００円未満切捨て</t>
    <phoneticPr fontId="1"/>
  </si>
  <si>
    <t>基本料金高騰分＝契約電力（kw）×（１－（力率（％）－８５)／１００）×（Ｒ７－（Ｒ３～Ｒ４の単価の平均）（円/kwh））</t>
    <rPh sb="0" eb="2">
      <t>キホン</t>
    </rPh>
    <rPh sb="2" eb="4">
      <t>リョウキン</t>
    </rPh>
    <rPh sb="4" eb="7">
      <t>コウトウブン</t>
    </rPh>
    <rPh sb="8" eb="10">
      <t>ケイヤク</t>
    </rPh>
    <rPh sb="10" eb="12">
      <t>デンリョク</t>
    </rPh>
    <rPh sb="21" eb="23">
      <t>リキリツ</t>
    </rPh>
    <rPh sb="47" eb="49">
      <t>タンカ</t>
    </rPh>
    <rPh sb="50" eb="52">
      <t>ヘイキン</t>
    </rPh>
    <rPh sb="54" eb="55">
      <t>エン</t>
    </rPh>
    <phoneticPr fontId="1"/>
  </si>
  <si>
    <t>電力量料金高騰分＝（Ｒ７－（Ｒ３～Ｒ４単価の平均（円／kwh））×使用電力量（kwh）</t>
    <rPh sb="0" eb="3">
      <t>デンリョクリョウ</t>
    </rPh>
    <rPh sb="3" eb="5">
      <t>リョウキン</t>
    </rPh>
    <rPh sb="5" eb="8">
      <t>コウトウブン</t>
    </rPh>
    <rPh sb="19" eb="21">
      <t>タンカ</t>
    </rPh>
    <rPh sb="22" eb="24">
      <t>ヘイキン</t>
    </rPh>
    <rPh sb="25" eb="26">
      <t>エン</t>
    </rPh>
    <rPh sb="33" eb="35">
      <t>シヨウ</t>
    </rPh>
    <rPh sb="35" eb="37">
      <t>デンリョク</t>
    </rPh>
    <rPh sb="37" eb="38">
      <t>リョウ</t>
    </rPh>
    <phoneticPr fontId="1"/>
  </si>
  <si>
    <t>燃料費調整額高騰分＝（Ｒ７－（Ｒ３～Ｒ４単価の平均（円／kwh））×使用電力量（kwh）</t>
    <rPh sb="0" eb="5">
      <t>ネンリョウヒチョウセイ</t>
    </rPh>
    <rPh sb="5" eb="6">
      <t>ガク</t>
    </rPh>
    <rPh sb="6" eb="9">
      <t>コウトウブン</t>
    </rPh>
    <phoneticPr fontId="1"/>
  </si>
  <si>
    <t>１０月</t>
    <phoneticPr fontId="1"/>
  </si>
  <si>
    <t>１１月</t>
  </si>
  <si>
    <t>１２月</t>
  </si>
  <si>
    <t>１月</t>
    <rPh sb="1" eb="2">
      <t>ガツ</t>
    </rPh>
    <phoneticPr fontId="1"/>
  </si>
  <si>
    <t>２月</t>
  </si>
  <si>
    <t>３月</t>
  </si>
  <si>
    <t>８月</t>
    <rPh sb="1" eb="2">
      <t>ガツ</t>
    </rPh>
    <phoneticPr fontId="1"/>
  </si>
  <si>
    <t>※請求書の発行は翌月となるので、１０月の欄には１１月発行の電気量を転記すること。（以下同様）</t>
    <phoneticPr fontId="1"/>
  </si>
  <si>
    <t>R3～R4平均</t>
    <rPh sb="5" eb="7">
      <t>ヘイキン</t>
    </rPh>
    <phoneticPr fontId="1"/>
  </si>
  <si>
    <t>R7平均－（R3～R4平均）</t>
    <rPh sb="2" eb="4">
      <t>ヘイキン</t>
    </rPh>
    <rPh sb="11" eb="13">
      <t>ヘイキン</t>
    </rPh>
    <phoneticPr fontId="1"/>
  </si>
  <si>
    <t>令和６年</t>
    <rPh sb="0" eb="2">
      <t>レイワ</t>
    </rPh>
    <rPh sb="3" eb="4">
      <t>ネン</t>
    </rPh>
    <phoneticPr fontId="1"/>
  </si>
  <si>
    <t>令和７年</t>
    <rPh sb="0" eb="2">
      <t>レイワ</t>
    </rPh>
    <rPh sb="3" eb="4">
      <t>ネン</t>
    </rPh>
    <phoneticPr fontId="1"/>
  </si>
  <si>
    <t>使用電力量</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</si>
</sst>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e\.m\.d;@"/>
    <numFmt numFmtId="177" formatCode="#,##0.00_ "/>
    <numFmt numFmtId="178" formatCode="#,##0.00_ ;[Red]\-#,##0.00\ "/>
  </numFmts>
  <fonts count="23" x14ac:knownFonts="1">
    <font>
      <sz val="11"/>
      <color theme="1"/>
      <name val="游ゴシック"/>
      <family val="2"/>
      <charset val="128"/>
      <scheme val="minor"/>
    </font>
    <font>
      <sz val="6"/>
      <name val="游ゴシック"/>
      <family val="2"/>
      <charset val="128"/>
      <scheme val="minor"/>
    </font>
    <font>
      <sz val="11"/>
      <color theme="1"/>
      <name val="ＭＳ 明朝"/>
      <family val="1"/>
      <charset val="128"/>
    </font>
    <font>
      <sz val="10.5"/>
      <color theme="1"/>
      <name val="ＭＳ 明朝"/>
      <family val="1"/>
      <charset val="128"/>
    </font>
    <font>
      <sz val="11"/>
      <color theme="1"/>
      <name val="游ゴシック"/>
      <family val="2"/>
      <charset val="128"/>
      <scheme val="minor"/>
    </font>
    <font>
      <sz val="11"/>
      <color rgb="FFFF0000"/>
      <name val="游ゴシック"/>
      <family val="2"/>
      <charset val="128"/>
      <scheme val="minor"/>
    </font>
    <font>
      <b/>
      <sz val="18"/>
      <name val="游ゴシック"/>
      <family val="3"/>
      <charset val="128"/>
      <scheme val="minor"/>
    </font>
    <font>
      <sz val="20"/>
      <color rgb="FFFF0000"/>
      <name val="游ゴシック"/>
      <family val="2"/>
      <charset val="128"/>
      <scheme val="minor"/>
    </font>
    <font>
      <sz val="11"/>
      <name val="游ゴシック"/>
      <family val="2"/>
      <charset val="128"/>
      <scheme val="minor"/>
    </font>
    <font>
      <sz val="11"/>
      <name val="游ゴシック"/>
      <family val="3"/>
      <charset val="128"/>
      <scheme val="minor"/>
    </font>
    <font>
      <sz val="11"/>
      <color rgb="FFFF0000"/>
      <name val="游ゴシック"/>
      <family val="3"/>
      <charset val="128"/>
      <scheme val="minor"/>
    </font>
    <font>
      <b/>
      <sz val="20"/>
      <color theme="1"/>
      <name val="游ゴシック"/>
      <family val="3"/>
      <charset val="128"/>
      <scheme val="minor"/>
    </font>
    <font>
      <sz val="11"/>
      <color theme="1"/>
      <name val="游ゴシック"/>
      <family val="3"/>
      <charset val="128"/>
      <scheme val="minor"/>
    </font>
    <font>
      <sz val="14"/>
      <color theme="1"/>
      <name val="游ゴシック"/>
      <family val="3"/>
      <charset val="128"/>
      <scheme val="minor"/>
    </font>
    <font>
      <sz val="14"/>
      <color theme="1"/>
      <name val="游ゴシック"/>
      <family val="2"/>
      <charset val="128"/>
      <scheme val="minor"/>
    </font>
    <font>
      <sz val="12"/>
      <color theme="1"/>
      <name val="游ゴシック"/>
      <family val="3"/>
      <charset val="128"/>
      <scheme val="minor"/>
    </font>
    <font>
      <sz val="6"/>
      <name val="游ゴシック"/>
      <family val="3"/>
      <charset val="128"/>
      <scheme val="minor"/>
    </font>
    <font>
      <b/>
      <sz val="14"/>
      <color theme="1"/>
      <name val="ＭＳ 明朝"/>
      <family val="1"/>
      <charset val="128"/>
    </font>
    <font>
      <sz val="12"/>
      <color theme="1"/>
      <name val="ＭＳ 明朝"/>
      <family val="1"/>
      <charset val="128"/>
    </font>
    <font>
      <sz val="10"/>
      <color theme="1"/>
      <name val="ＭＳ 明朝"/>
      <family val="1"/>
      <charset val="128"/>
    </font>
    <font>
      <sz val="14"/>
      <color theme="1"/>
      <name val="ＭＳ 明朝"/>
      <family val="1"/>
      <charset val="128"/>
    </font>
    <font>
      <sz val="11"/>
      <color theme="0"/>
      <name val="游ゴシック"/>
      <family val="2"/>
      <charset val="128"/>
      <scheme val="minor"/>
    </font>
    <font>
      <sz val="11"/>
      <color theme="0"/>
      <name val="游ゴシック"/>
      <family val="3"/>
      <charset val="128"/>
      <scheme val="minor"/>
    </font>
  </fonts>
  <fills count="3">
    <fill>
      <patternFill patternType="none"/>
    </fill>
    <fill>
      <patternFill patternType="gray125"/>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alignment vertical="center"/>
    </xf>
    <xf numFmtId="38" fontId="4"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cellStyleXfs>
  <cellXfs count="131">
    <xf numFmtId="0" fontId="0" fillId="0" borderId="0" xfId="0">
      <alignment vertical="center"/>
    </xf>
    <xf numFmtId="0" fontId="2" fillId="0" borderId="0" xfId="0" applyFont="1">
      <alignment vertical="center"/>
    </xf>
    <xf numFmtId="0" fontId="3" fillId="0" borderId="0" xfId="0" applyFont="1" applyAlignment="1">
      <alignment horizontal="center" vertical="center"/>
    </xf>
    <xf numFmtId="0" fontId="4" fillId="0" borderId="0" xfId="2">
      <alignment vertical="center"/>
    </xf>
    <xf numFmtId="0" fontId="4" fillId="0" borderId="0" xfId="2" applyFill="1" applyBorder="1">
      <alignment vertical="center"/>
    </xf>
    <xf numFmtId="0" fontId="11" fillId="0" borderId="0" xfId="2" applyFont="1">
      <alignment vertical="center"/>
    </xf>
    <xf numFmtId="0" fontId="12" fillId="0" borderId="0" xfId="2" applyFont="1">
      <alignment vertical="center"/>
    </xf>
    <xf numFmtId="0" fontId="4" fillId="0" borderId="0" xfId="2" applyBorder="1">
      <alignment vertical="center"/>
    </xf>
    <xf numFmtId="0" fontId="4" fillId="0" borderId="0" xfId="2" applyFont="1">
      <alignment vertical="center"/>
    </xf>
    <xf numFmtId="38" fontId="4" fillId="0" borderId="0" xfId="2" applyNumberFormat="1" applyBorder="1">
      <alignment vertical="center"/>
    </xf>
    <xf numFmtId="176" fontId="4" fillId="0" borderId="0" xfId="2" applyNumberFormat="1" applyFill="1" applyBorder="1" applyAlignment="1">
      <alignment vertical="center" shrinkToFit="1"/>
    </xf>
    <xf numFmtId="176" fontId="4" fillId="0" borderId="0" xfId="2" applyNumberFormat="1" applyFill="1" applyBorder="1">
      <alignment vertical="center"/>
    </xf>
    <xf numFmtId="0" fontId="14" fillId="0" borderId="0" xfId="2" applyFont="1">
      <alignment vertical="center"/>
    </xf>
    <xf numFmtId="178" fontId="4" fillId="0" borderId="0" xfId="2" applyNumberFormat="1" applyBorder="1">
      <alignment vertical="center"/>
    </xf>
    <xf numFmtId="177" fontId="4" fillId="0" borderId="0" xfId="2" applyNumberFormat="1" applyBorder="1">
      <alignment vertical="center"/>
    </xf>
    <xf numFmtId="0" fontId="15" fillId="0" borderId="1" xfId="2" applyFont="1" applyBorder="1" applyAlignment="1">
      <alignment vertical="center" shrinkToFit="1"/>
    </xf>
    <xf numFmtId="0" fontId="0" fillId="0" borderId="0" xfId="2" applyFont="1">
      <alignment vertical="center"/>
    </xf>
    <xf numFmtId="38" fontId="2" fillId="0" borderId="0" xfId="0" applyNumberFormat="1" applyFont="1">
      <alignment vertical="center"/>
    </xf>
    <xf numFmtId="0" fontId="4" fillId="0" borderId="6" xfId="2" applyBorder="1" applyAlignment="1">
      <alignment vertical="center"/>
    </xf>
    <xf numFmtId="0" fontId="2" fillId="0" borderId="0" xfId="0" applyFont="1" applyAlignment="1">
      <alignment horizontal="left" vertical="center"/>
    </xf>
    <xf numFmtId="0" fontId="3" fillId="0" borderId="0" xfId="0" applyFont="1" applyAlignment="1">
      <alignment horizontal="center" vertical="center"/>
    </xf>
    <xf numFmtId="0" fontId="2" fillId="2" borderId="14" xfId="0" applyFont="1" applyFill="1" applyBorder="1" applyAlignment="1" applyProtection="1">
      <alignment horizontal="right" vertical="center" wrapText="1"/>
      <protection locked="0"/>
    </xf>
    <xf numFmtId="0" fontId="18" fillId="0" borderId="1" xfId="0" applyFont="1" applyBorder="1" applyAlignment="1">
      <alignment horizontal="left" vertical="center" wrapText="1"/>
    </xf>
    <xf numFmtId="0" fontId="18" fillId="0" borderId="1" xfId="0" applyFont="1" applyBorder="1" applyAlignment="1">
      <alignment horizontal="center" vertical="center" wrapText="1"/>
    </xf>
    <xf numFmtId="0" fontId="20" fillId="0" borderId="3" xfId="0" applyFont="1" applyBorder="1" applyAlignment="1">
      <alignment horizontal="right" vertical="center" wrapText="1"/>
    </xf>
    <xf numFmtId="0" fontId="6" fillId="0" borderId="0" xfId="2" applyFont="1" applyFill="1" applyProtection="1">
      <alignment vertical="center"/>
    </xf>
    <xf numFmtId="0" fontId="4" fillId="0" borderId="0" xfId="2" applyFill="1" applyProtection="1">
      <alignment vertical="center"/>
    </xf>
    <xf numFmtId="0" fontId="7" fillId="0" borderId="0" xfId="2" applyFont="1" applyFill="1" applyProtection="1">
      <alignment vertical="center"/>
    </xf>
    <xf numFmtId="176" fontId="4" fillId="0" borderId="0" xfId="2" applyNumberFormat="1" applyFill="1" applyProtection="1">
      <alignment vertical="center"/>
    </xf>
    <xf numFmtId="0" fontId="4" fillId="0" borderId="0" xfId="2" applyFill="1" applyAlignment="1" applyProtection="1">
      <alignment horizontal="center" vertical="center"/>
    </xf>
    <xf numFmtId="0" fontId="0" fillId="0" borderId="0" xfId="2" applyFont="1" applyFill="1" applyAlignment="1" applyProtection="1">
      <alignment horizontal="center" vertical="center"/>
    </xf>
    <xf numFmtId="0" fontId="4" fillId="0" borderId="1" xfId="2" applyFill="1" applyBorder="1" applyProtection="1">
      <alignment vertical="center"/>
    </xf>
    <xf numFmtId="0" fontId="4" fillId="0" borderId="1" xfId="2" applyFill="1" applyBorder="1" applyAlignment="1" applyProtection="1">
      <alignment horizontal="center" vertical="center"/>
    </xf>
    <xf numFmtId="0" fontId="0" fillId="0" borderId="1" xfId="2" applyFont="1" applyFill="1" applyBorder="1" applyAlignment="1" applyProtection="1">
      <alignment horizontal="center" vertical="center"/>
    </xf>
    <xf numFmtId="0" fontId="0" fillId="0" borderId="1" xfId="2" applyFont="1" applyFill="1" applyBorder="1" applyProtection="1">
      <alignment vertical="center"/>
    </xf>
    <xf numFmtId="0" fontId="4" fillId="0" borderId="1" xfId="2" applyFill="1" applyBorder="1" applyAlignment="1" applyProtection="1">
      <alignment horizontal="right" vertical="center"/>
    </xf>
    <xf numFmtId="0" fontId="8" fillId="0" borderId="1" xfId="0" applyFont="1" applyFill="1" applyBorder="1" applyAlignment="1" applyProtection="1">
      <alignment vertical="center"/>
    </xf>
    <xf numFmtId="0" fontId="0" fillId="0" borderId="1" xfId="0" applyFill="1" applyBorder="1" applyAlignment="1" applyProtection="1">
      <alignment vertical="center"/>
    </xf>
    <xf numFmtId="40" fontId="8" fillId="0" borderId="1" xfId="1" applyNumberFormat="1" applyFont="1" applyFill="1" applyBorder="1" applyProtection="1">
      <alignment vertical="center"/>
    </xf>
    <xf numFmtId="40" fontId="0" fillId="0" borderId="1" xfId="1" applyNumberFormat="1" applyFont="1" applyFill="1" applyBorder="1" applyProtection="1">
      <alignment vertical="center"/>
    </xf>
    <xf numFmtId="0" fontId="4" fillId="0" borderId="0" xfId="2" applyFill="1" applyBorder="1" applyAlignment="1" applyProtection="1">
      <alignment vertical="center" wrapText="1"/>
    </xf>
    <xf numFmtId="0" fontId="4" fillId="0" borderId="0" xfId="2" applyFill="1" applyBorder="1" applyAlignment="1" applyProtection="1">
      <alignment horizontal="center" vertical="center" wrapText="1"/>
    </xf>
    <xf numFmtId="0" fontId="4" fillId="0" borderId="0" xfId="2" applyFill="1" applyBorder="1" applyProtection="1">
      <alignment vertical="center"/>
    </xf>
    <xf numFmtId="40" fontId="8" fillId="0" borderId="0" xfId="1" applyNumberFormat="1" applyFont="1" applyFill="1" applyBorder="1" applyProtection="1">
      <alignment vertical="center"/>
    </xf>
    <xf numFmtId="40" fontId="0" fillId="0" borderId="0" xfId="1" applyNumberFormat="1" applyFont="1" applyFill="1" applyBorder="1" applyProtection="1">
      <alignment vertical="center"/>
    </xf>
    <xf numFmtId="0" fontId="4" fillId="0" borderId="0" xfId="2" applyFill="1" applyBorder="1" applyAlignment="1" applyProtection="1">
      <alignment vertical="center"/>
    </xf>
    <xf numFmtId="40" fontId="8" fillId="0" borderId="0" xfId="3" applyNumberFormat="1" applyFont="1" applyFill="1" applyBorder="1" applyProtection="1">
      <alignment vertical="center"/>
    </xf>
    <xf numFmtId="40" fontId="0" fillId="0" borderId="0" xfId="3" applyNumberFormat="1" applyFont="1" applyFill="1" applyBorder="1" applyProtection="1">
      <alignment vertical="center"/>
    </xf>
    <xf numFmtId="40" fontId="9" fillId="0" borderId="1" xfId="1" applyNumberFormat="1" applyFont="1" applyFill="1" applyBorder="1" applyProtection="1">
      <alignment vertical="center"/>
    </xf>
    <xf numFmtId="0" fontId="0" fillId="0" borderId="0" xfId="2" applyFont="1" applyFill="1" applyBorder="1" applyProtection="1">
      <alignment vertical="center"/>
    </xf>
    <xf numFmtId="40" fontId="9" fillId="0" borderId="0" xfId="1" applyNumberFormat="1" applyFont="1" applyFill="1" applyBorder="1" applyProtection="1">
      <alignment vertical="center"/>
    </xf>
    <xf numFmtId="4" fontId="9" fillId="0" borderId="1" xfId="1" applyNumberFormat="1" applyFont="1" applyFill="1" applyBorder="1" applyProtection="1">
      <alignment vertical="center"/>
    </xf>
    <xf numFmtId="4" fontId="9" fillId="0" borderId="1" xfId="1" applyNumberFormat="1" applyFont="1" applyFill="1" applyBorder="1" applyAlignment="1" applyProtection="1">
      <alignment horizontal="center" vertical="center"/>
    </xf>
    <xf numFmtId="4" fontId="10" fillId="0" borderId="1" xfId="1" applyNumberFormat="1" applyFont="1" applyFill="1" applyBorder="1" applyAlignment="1" applyProtection="1">
      <alignment horizontal="center" vertical="center"/>
    </xf>
    <xf numFmtId="0" fontId="5" fillId="0" borderId="0" xfId="2" applyFont="1" applyFill="1" applyProtection="1">
      <alignment vertical="center"/>
    </xf>
    <xf numFmtId="0" fontId="10" fillId="0" borderId="0" xfId="2" applyFont="1" applyFill="1" applyProtection="1">
      <alignment vertical="center"/>
    </xf>
    <xf numFmtId="0" fontId="21" fillId="0" borderId="1" xfId="2" applyFont="1" applyFill="1" applyBorder="1" applyAlignment="1" applyProtection="1">
      <alignment horizontal="right" vertical="center"/>
    </xf>
    <xf numFmtId="40" fontId="21" fillId="0" borderId="1" xfId="1" applyNumberFormat="1" applyFont="1" applyFill="1" applyBorder="1" applyProtection="1">
      <alignment vertical="center"/>
    </xf>
    <xf numFmtId="0" fontId="21" fillId="0" borderId="1" xfId="0" applyFont="1" applyFill="1" applyBorder="1" applyAlignment="1" applyProtection="1">
      <alignment vertical="center"/>
    </xf>
    <xf numFmtId="0" fontId="21" fillId="0" borderId="1" xfId="2" applyFont="1" applyFill="1" applyBorder="1" applyProtection="1">
      <alignment vertical="center"/>
    </xf>
    <xf numFmtId="0" fontId="22" fillId="0" borderId="1" xfId="2" applyFont="1" applyFill="1" applyBorder="1" applyAlignment="1" applyProtection="1">
      <alignment horizontal="right" vertical="center"/>
    </xf>
    <xf numFmtId="0" fontId="22" fillId="0" borderId="1" xfId="0" applyFont="1" applyFill="1" applyBorder="1" applyAlignment="1" applyProtection="1">
      <alignment vertical="center"/>
    </xf>
    <xf numFmtId="0" fontId="22" fillId="0" borderId="1" xfId="2" applyFont="1" applyFill="1" applyBorder="1" applyProtection="1">
      <alignment vertical="center"/>
    </xf>
    <xf numFmtId="40" fontId="22" fillId="0" borderId="1" xfId="1" applyNumberFormat="1" applyFont="1" applyFill="1" applyBorder="1" applyProtection="1">
      <alignment vertical="center"/>
    </xf>
    <xf numFmtId="4" fontId="22" fillId="0" borderId="1" xfId="1" applyNumberFormat="1" applyFont="1" applyFill="1" applyBorder="1" applyProtection="1">
      <alignment vertical="center"/>
    </xf>
    <xf numFmtId="40" fontId="20" fillId="0" borderId="1" xfId="1" applyNumberFormat="1" applyFont="1" applyBorder="1" applyAlignment="1">
      <alignment horizontal="right" vertical="center" wrapText="1"/>
    </xf>
    <xf numFmtId="38" fontId="20" fillId="2" borderId="1" xfId="1" applyFont="1" applyFill="1" applyBorder="1" applyAlignment="1" applyProtection="1">
      <alignment horizontal="right" vertical="center" wrapText="1"/>
      <protection locked="0"/>
    </xf>
    <xf numFmtId="0" fontId="18" fillId="0" borderId="4" xfId="0" applyFont="1" applyBorder="1" applyAlignment="1">
      <alignment horizontal="center" vertical="center"/>
    </xf>
    <xf numFmtId="0" fontId="18" fillId="0" borderId="12" xfId="0" applyFont="1" applyBorder="1" applyAlignment="1">
      <alignment horizontal="center" vertical="center"/>
    </xf>
    <xf numFmtId="0" fontId="18" fillId="0" borderId="5" xfId="0" applyFont="1" applyBorder="1" applyAlignment="1">
      <alignment horizontal="center" vertical="center"/>
    </xf>
    <xf numFmtId="0" fontId="18" fillId="0" borderId="9" xfId="0" applyFont="1" applyBorder="1" applyAlignment="1">
      <alignment horizontal="right" vertical="center"/>
    </xf>
    <xf numFmtId="0" fontId="18" fillId="0" borderId="10" xfId="0" applyFont="1" applyBorder="1" applyAlignment="1">
      <alignment horizontal="right" vertical="center"/>
    </xf>
    <xf numFmtId="0" fontId="18" fillId="0" borderId="11" xfId="0" applyFont="1" applyBorder="1" applyAlignment="1">
      <alignment horizontal="right" vertical="center"/>
    </xf>
    <xf numFmtId="38" fontId="18" fillId="0" borderId="4" xfId="0" applyNumberFormat="1" applyFont="1" applyBorder="1" applyAlignment="1">
      <alignment horizontal="right" vertical="center"/>
    </xf>
    <xf numFmtId="38" fontId="18" fillId="0" borderId="12" xfId="0" applyNumberFormat="1" applyFont="1" applyBorder="1" applyAlignment="1">
      <alignment horizontal="right" vertical="center"/>
    </xf>
    <xf numFmtId="38" fontId="18" fillId="0" borderId="5" xfId="0" applyNumberFormat="1" applyFont="1" applyBorder="1" applyAlignment="1">
      <alignment horizontal="right" vertical="center"/>
    </xf>
    <xf numFmtId="38" fontId="18" fillId="0" borderId="6" xfId="0" applyNumberFormat="1" applyFont="1" applyBorder="1" applyAlignment="1">
      <alignment horizontal="right" vertical="center"/>
    </xf>
    <xf numFmtId="38" fontId="18" fillId="0" borderId="0" xfId="0" applyNumberFormat="1" applyFont="1" applyBorder="1" applyAlignment="1">
      <alignment horizontal="right" vertical="center"/>
    </xf>
    <xf numFmtId="38" fontId="18" fillId="0" borderId="7" xfId="0" applyNumberFormat="1" applyFont="1" applyBorder="1" applyAlignment="1">
      <alignment horizontal="right" vertical="center"/>
    </xf>
    <xf numFmtId="38" fontId="18" fillId="0" borderId="9" xfId="0" applyNumberFormat="1" applyFont="1" applyBorder="1" applyAlignment="1">
      <alignment horizontal="right" vertical="center"/>
    </xf>
    <xf numFmtId="38" fontId="18" fillId="0" borderId="10" xfId="0" applyNumberFormat="1" applyFont="1" applyBorder="1" applyAlignment="1">
      <alignment horizontal="right" vertical="center"/>
    </xf>
    <xf numFmtId="38" fontId="18" fillId="0" borderId="11" xfId="0" applyNumberFormat="1" applyFont="1" applyBorder="1" applyAlignment="1">
      <alignment horizontal="right" vertical="center"/>
    </xf>
    <xf numFmtId="0" fontId="18" fillId="2" borderId="4" xfId="0" applyFont="1" applyFill="1" applyBorder="1" applyAlignment="1" applyProtection="1">
      <alignment horizontal="right" vertical="center"/>
      <protection locked="0"/>
    </xf>
    <xf numFmtId="0" fontId="18" fillId="2" borderId="12" xfId="0" applyFont="1" applyFill="1" applyBorder="1" applyAlignment="1" applyProtection="1">
      <alignment horizontal="right" vertical="center"/>
      <protection locked="0"/>
    </xf>
    <xf numFmtId="0" fontId="18" fillId="2" borderId="5" xfId="0" applyFont="1" applyFill="1" applyBorder="1" applyAlignment="1" applyProtection="1">
      <alignment horizontal="right" vertical="center"/>
      <protection locked="0"/>
    </xf>
    <xf numFmtId="0" fontId="18" fillId="2" borderId="6" xfId="0" applyFont="1" applyFill="1" applyBorder="1" applyAlignment="1" applyProtection="1">
      <alignment horizontal="right" vertical="center"/>
      <protection locked="0"/>
    </xf>
    <xf numFmtId="0" fontId="18" fillId="2" borderId="0" xfId="0" applyFont="1" applyFill="1" applyBorder="1" applyAlignment="1" applyProtection="1">
      <alignment horizontal="right" vertical="center"/>
      <protection locked="0"/>
    </xf>
    <xf numFmtId="0" fontId="18" fillId="2" borderId="7" xfId="0" applyFont="1" applyFill="1" applyBorder="1" applyAlignment="1" applyProtection="1">
      <alignment horizontal="right" vertical="center"/>
      <protection locked="0"/>
    </xf>
    <xf numFmtId="0" fontId="18" fillId="2" borderId="9" xfId="0" applyFont="1" applyFill="1" applyBorder="1" applyAlignment="1" applyProtection="1">
      <alignment horizontal="right" vertical="center"/>
      <protection locked="0"/>
    </xf>
    <xf numFmtId="0" fontId="18" fillId="2" borderId="10" xfId="0" applyFont="1" applyFill="1" applyBorder="1" applyAlignment="1" applyProtection="1">
      <alignment horizontal="right" vertical="center"/>
      <protection locked="0"/>
    </xf>
    <xf numFmtId="0" fontId="18" fillId="2" borderId="11" xfId="0" applyFont="1" applyFill="1" applyBorder="1" applyAlignment="1" applyProtection="1">
      <alignment horizontal="right" vertical="center"/>
      <protection locked="0"/>
    </xf>
    <xf numFmtId="0" fontId="18" fillId="0" borderId="2" xfId="0" applyFont="1" applyBorder="1" applyAlignment="1">
      <alignment horizontal="justify" vertical="center" wrapText="1"/>
    </xf>
    <xf numFmtId="0" fontId="18" fillId="0" borderId="3" xfId="0" applyFont="1" applyBorder="1" applyAlignment="1">
      <alignment horizontal="right" vertical="center" wrapText="1"/>
    </xf>
    <xf numFmtId="0" fontId="2" fillId="2" borderId="13" xfId="0" applyFont="1" applyFill="1" applyBorder="1" applyAlignment="1" applyProtection="1">
      <alignment horizontal="right" vertical="center" wrapText="1"/>
      <protection locked="0"/>
    </xf>
    <xf numFmtId="0" fontId="2" fillId="2" borderId="14" xfId="0" applyFont="1" applyFill="1" applyBorder="1" applyAlignment="1" applyProtection="1">
      <alignment horizontal="right" vertical="center" wrapText="1"/>
      <protection locked="0"/>
    </xf>
    <xf numFmtId="0" fontId="2" fillId="0" borderId="14" xfId="0" applyFont="1" applyBorder="1" applyAlignment="1">
      <alignment horizontal="left" vertical="center" wrapText="1"/>
    </xf>
    <xf numFmtId="0" fontId="2" fillId="0" borderId="15" xfId="0" applyFont="1" applyBorder="1" applyAlignment="1">
      <alignment horizontal="left" vertical="center" wrapText="1"/>
    </xf>
    <xf numFmtId="0" fontId="2" fillId="0" borderId="1"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13" xfId="0" applyFont="1" applyBorder="1" applyAlignment="1">
      <alignment horizontal="center" vertical="center" wrapText="1"/>
    </xf>
    <xf numFmtId="0" fontId="18" fillId="0" borderId="14" xfId="0" applyFont="1" applyBorder="1" applyAlignment="1">
      <alignment horizontal="center" vertical="center" wrapText="1"/>
    </xf>
    <xf numFmtId="0" fontId="18" fillId="0" borderId="15"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19" fillId="0" borderId="12" xfId="0" applyFont="1" applyBorder="1" applyAlignment="1">
      <alignment horizontal="right" vertical="center"/>
    </xf>
    <xf numFmtId="0" fontId="18" fillId="0" borderId="12" xfId="0" applyFont="1" applyBorder="1" applyAlignment="1">
      <alignment horizontal="right" vertical="center"/>
    </xf>
    <xf numFmtId="0" fontId="18" fillId="0" borderId="5" xfId="0" applyFont="1" applyBorder="1" applyAlignment="1">
      <alignment horizontal="right" vertical="center"/>
    </xf>
    <xf numFmtId="0" fontId="18" fillId="0" borderId="6" xfId="0" applyFont="1" applyBorder="1" applyAlignment="1">
      <alignment horizontal="right" vertical="center"/>
    </xf>
    <xf numFmtId="0" fontId="18" fillId="0" borderId="0" xfId="0" applyFont="1" applyBorder="1" applyAlignment="1">
      <alignment horizontal="right" vertical="center"/>
    </xf>
    <xf numFmtId="0" fontId="18" fillId="0" borderId="7" xfId="0" applyFont="1" applyBorder="1" applyAlignment="1">
      <alignment horizontal="right" vertical="center"/>
    </xf>
    <xf numFmtId="0" fontId="18" fillId="0" borderId="2" xfId="0" applyFont="1" applyBorder="1" applyAlignment="1">
      <alignment horizontal="center" vertical="center"/>
    </xf>
    <xf numFmtId="0" fontId="18" fillId="0" borderId="3" xfId="0" applyFont="1" applyBorder="1" applyAlignment="1">
      <alignment horizontal="right" vertical="center"/>
    </xf>
    <xf numFmtId="0" fontId="2" fillId="0" borderId="0" xfId="0" applyFont="1" applyAlignment="1">
      <alignment horizontal="left" vertical="center"/>
    </xf>
    <xf numFmtId="0" fontId="17" fillId="0" borderId="0" xfId="0" applyFont="1" applyAlignment="1">
      <alignment horizontal="center" vertical="center"/>
    </xf>
    <xf numFmtId="40" fontId="20" fillId="0" borderId="2" xfId="1" applyNumberFormat="1" applyFont="1" applyBorder="1" applyAlignment="1">
      <alignment horizontal="right" vertical="center" wrapText="1"/>
    </xf>
    <xf numFmtId="40" fontId="20" fillId="0" borderId="8" xfId="1" applyNumberFormat="1" applyFont="1" applyBorder="1" applyAlignment="1">
      <alignment horizontal="right" vertical="center" wrapText="1"/>
    </xf>
    <xf numFmtId="0" fontId="18" fillId="0" borderId="0" xfId="0" applyFont="1" applyAlignment="1">
      <alignment horizontal="center" vertical="center"/>
    </xf>
    <xf numFmtId="0" fontId="18" fillId="0" borderId="8" xfId="0" applyFont="1" applyBorder="1" applyAlignment="1">
      <alignment horizontal="right" vertical="center" wrapText="1"/>
    </xf>
    <xf numFmtId="0" fontId="0" fillId="0" borderId="3" xfId="0" applyBorder="1" applyAlignment="1">
      <alignment vertical="top" wrapText="1"/>
    </xf>
    <xf numFmtId="0" fontId="2" fillId="2" borderId="1" xfId="0" applyFont="1" applyFill="1" applyBorder="1" applyAlignment="1" applyProtection="1">
      <alignment horizontal="justify" vertical="center" wrapText="1"/>
      <protection locked="0"/>
    </xf>
    <xf numFmtId="0" fontId="4" fillId="0" borderId="1" xfId="2" applyFill="1" applyBorder="1" applyAlignment="1" applyProtection="1">
      <alignment horizontal="center" vertical="center"/>
    </xf>
    <xf numFmtId="0" fontId="4" fillId="0" borderId="1" xfId="2" applyFill="1" applyBorder="1" applyAlignment="1" applyProtection="1">
      <alignment vertical="center" wrapText="1"/>
    </xf>
    <xf numFmtId="0" fontId="4" fillId="0" borderId="1" xfId="2" applyFill="1" applyBorder="1" applyAlignment="1" applyProtection="1">
      <alignment horizontal="center" vertical="center" wrapText="1"/>
    </xf>
    <xf numFmtId="0" fontId="0" fillId="0" borderId="10" xfId="2" applyFont="1" applyFill="1" applyBorder="1" applyAlignment="1" applyProtection="1">
      <alignment horizontal="center" vertical="center"/>
    </xf>
    <xf numFmtId="0" fontId="4" fillId="0" borderId="10" xfId="2" applyFill="1" applyBorder="1" applyAlignment="1" applyProtection="1">
      <alignment horizontal="center" vertical="center"/>
    </xf>
    <xf numFmtId="0" fontId="4" fillId="0" borderId="2" xfId="2" applyBorder="1" applyAlignment="1">
      <alignment vertical="center"/>
    </xf>
    <xf numFmtId="0" fontId="4" fillId="0" borderId="3" xfId="2" applyBorder="1" applyAlignment="1">
      <alignment vertical="center"/>
    </xf>
    <xf numFmtId="0" fontId="4" fillId="0" borderId="6" xfId="2" applyBorder="1" applyAlignment="1">
      <alignment vertical="center"/>
    </xf>
  </cellXfs>
  <cellStyles count="4">
    <cellStyle name="桁区切り" xfId="1" builtinId="6"/>
    <cellStyle name="桁区切り 2 3" xfId="3" xr:uid="{5223E76B-590A-4E55-BB00-20CE04E65DF0}"/>
    <cellStyle name="標準" xfId="0" builtinId="0"/>
    <cellStyle name="標準 2 3" xfId="2" xr:uid="{4C447128-65FE-4D82-90CA-FB6DF393218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C5C79-C1D8-4D8F-9720-794ED5EEA648}">
  <dimension ref="A1:P34"/>
  <sheetViews>
    <sheetView tabSelected="1" view="pageBreakPreview" zoomScale="70" zoomScaleNormal="100" zoomScaleSheetLayoutView="70" workbookViewId="0">
      <selection activeCell="B5" sqref="B5:O5"/>
    </sheetView>
  </sheetViews>
  <sheetFormatPr defaultRowHeight="13.5" x14ac:dyDescent="0.4"/>
  <cols>
    <col min="1" max="1" width="20.625" style="1" customWidth="1"/>
    <col min="2" max="2" width="1" style="1" customWidth="1"/>
    <col min="3" max="14" width="14.625" style="1" customWidth="1"/>
    <col min="15" max="15" width="17.125" style="1" customWidth="1"/>
    <col min="16" max="16384" width="9" style="1"/>
  </cols>
  <sheetData>
    <row r="1" spans="1:15" ht="27.75" customHeight="1" x14ac:dyDescent="0.4">
      <c r="A1" s="115" t="s">
        <v>0</v>
      </c>
      <c r="B1" s="115"/>
      <c r="C1" s="115"/>
      <c r="D1" s="19"/>
    </row>
    <row r="2" spans="1:15" ht="27.75" customHeight="1" x14ac:dyDescent="0.4"/>
    <row r="3" spans="1:15" ht="27.75" customHeight="1" x14ac:dyDescent="0.4">
      <c r="A3" s="116" t="s">
        <v>17</v>
      </c>
      <c r="B3" s="116"/>
      <c r="C3" s="116"/>
      <c r="D3" s="116"/>
      <c r="E3" s="116"/>
      <c r="F3" s="116"/>
      <c r="G3" s="116"/>
      <c r="H3" s="116"/>
      <c r="I3" s="116"/>
      <c r="J3" s="116"/>
      <c r="K3" s="116"/>
      <c r="L3" s="116"/>
      <c r="M3" s="116"/>
      <c r="N3" s="116"/>
      <c r="O3" s="116"/>
    </row>
    <row r="4" spans="1:15" ht="27.75" customHeight="1" x14ac:dyDescent="0.4">
      <c r="A4" s="2"/>
    </row>
    <row r="5" spans="1:15" ht="28.5" customHeight="1" x14ac:dyDescent="0.4">
      <c r="A5" s="22" t="s">
        <v>58</v>
      </c>
      <c r="B5" s="122"/>
      <c r="C5" s="122"/>
      <c r="D5" s="122"/>
      <c r="E5" s="122"/>
      <c r="F5" s="122"/>
      <c r="G5" s="122"/>
      <c r="H5" s="122"/>
      <c r="I5" s="122"/>
      <c r="J5" s="122"/>
      <c r="K5" s="122"/>
      <c r="L5" s="122"/>
      <c r="M5" s="122"/>
      <c r="N5" s="122"/>
      <c r="O5" s="122"/>
    </row>
    <row r="6" spans="1:15" ht="28.5" customHeight="1" x14ac:dyDescent="0.4">
      <c r="A6" s="22" t="s">
        <v>18</v>
      </c>
      <c r="B6" s="122"/>
      <c r="C6" s="122"/>
      <c r="D6" s="122"/>
      <c r="E6" s="122"/>
      <c r="F6" s="122"/>
      <c r="G6" s="122"/>
      <c r="H6" s="122"/>
      <c r="I6" s="122"/>
      <c r="J6" s="122"/>
      <c r="K6" s="122"/>
      <c r="L6" s="122"/>
      <c r="M6" s="122"/>
      <c r="N6" s="122"/>
      <c r="O6" s="122"/>
    </row>
    <row r="7" spans="1:15" ht="28.5" customHeight="1" x14ac:dyDescent="0.4">
      <c r="A7" s="22" t="s">
        <v>19</v>
      </c>
      <c r="B7" s="122"/>
      <c r="C7" s="122"/>
      <c r="D7" s="122"/>
      <c r="E7" s="122"/>
      <c r="F7" s="122"/>
      <c r="G7" s="122"/>
      <c r="H7" s="122"/>
      <c r="I7" s="122"/>
      <c r="J7" s="122"/>
      <c r="K7" s="122"/>
      <c r="L7" s="122"/>
      <c r="M7" s="122"/>
      <c r="N7" s="122"/>
      <c r="O7" s="122"/>
    </row>
    <row r="8" spans="1:15" ht="28.5" customHeight="1" x14ac:dyDescent="0.4">
      <c r="A8" s="22" t="s">
        <v>20</v>
      </c>
      <c r="B8" s="97" t="s">
        <v>56</v>
      </c>
      <c r="C8" s="97"/>
      <c r="D8" s="97"/>
      <c r="E8" s="97"/>
      <c r="F8" s="97"/>
      <c r="G8" s="97"/>
      <c r="H8" s="97"/>
      <c r="I8" s="97"/>
      <c r="J8" s="97"/>
      <c r="K8" s="97"/>
      <c r="L8" s="97"/>
      <c r="M8" s="97"/>
      <c r="N8" s="97"/>
      <c r="O8" s="97"/>
    </row>
    <row r="9" spans="1:15" ht="28.5" customHeight="1" x14ac:dyDescent="0.4">
      <c r="A9" s="22" t="s">
        <v>21</v>
      </c>
      <c r="B9" s="93"/>
      <c r="C9" s="94"/>
      <c r="D9" s="94"/>
      <c r="E9" s="94"/>
      <c r="F9" s="94"/>
      <c r="G9" s="94"/>
      <c r="H9" s="21"/>
      <c r="I9" s="95" t="s">
        <v>54</v>
      </c>
      <c r="J9" s="95"/>
      <c r="K9" s="95"/>
      <c r="L9" s="95"/>
      <c r="M9" s="95"/>
      <c r="N9" s="95"/>
      <c r="O9" s="96"/>
    </row>
    <row r="10" spans="1:15" ht="28.5" customHeight="1" x14ac:dyDescent="0.4">
      <c r="A10" s="22" t="s">
        <v>22</v>
      </c>
      <c r="B10" s="93"/>
      <c r="C10" s="94"/>
      <c r="D10" s="94"/>
      <c r="E10" s="94"/>
      <c r="F10" s="94"/>
      <c r="G10" s="94"/>
      <c r="H10" s="21"/>
      <c r="I10" s="95" t="s">
        <v>55</v>
      </c>
      <c r="J10" s="95"/>
      <c r="K10" s="95"/>
      <c r="L10" s="95"/>
      <c r="M10" s="95"/>
      <c r="N10" s="95"/>
      <c r="O10" s="96"/>
    </row>
    <row r="11" spans="1:15" ht="38.25" customHeight="1" x14ac:dyDescent="0.4">
      <c r="A11" s="97" t="s">
        <v>1</v>
      </c>
      <c r="B11" s="97"/>
      <c r="C11" s="97"/>
      <c r="D11" s="97"/>
      <c r="E11" s="97"/>
      <c r="F11" s="97"/>
      <c r="G11" s="97"/>
      <c r="H11" s="97"/>
      <c r="I11" s="97"/>
      <c r="J11" s="97"/>
      <c r="K11" s="97"/>
      <c r="L11" s="97"/>
      <c r="M11" s="97"/>
      <c r="N11" s="97"/>
      <c r="O11" s="97"/>
    </row>
    <row r="12" spans="1:15" ht="30" customHeight="1" x14ac:dyDescent="0.4">
      <c r="A12" s="98" t="s">
        <v>2</v>
      </c>
      <c r="B12" s="99"/>
      <c r="C12" s="102" t="s">
        <v>78</v>
      </c>
      <c r="D12" s="103"/>
      <c r="E12" s="104"/>
      <c r="F12" s="102" t="s">
        <v>79</v>
      </c>
      <c r="G12" s="103"/>
      <c r="H12" s="103"/>
      <c r="I12" s="103"/>
      <c r="J12" s="103"/>
      <c r="K12" s="103"/>
      <c r="L12" s="103"/>
      <c r="M12" s="103"/>
      <c r="N12" s="104"/>
      <c r="O12" s="105" t="s">
        <v>8</v>
      </c>
    </row>
    <row r="13" spans="1:15" ht="30" customHeight="1" x14ac:dyDescent="0.4">
      <c r="A13" s="100"/>
      <c r="B13" s="101"/>
      <c r="C13" s="23" t="s">
        <v>68</v>
      </c>
      <c r="D13" s="23" t="s">
        <v>69</v>
      </c>
      <c r="E13" s="23" t="s">
        <v>70</v>
      </c>
      <c r="F13" s="23" t="s">
        <v>71</v>
      </c>
      <c r="G13" s="23" t="s">
        <v>72</v>
      </c>
      <c r="H13" s="23" t="s">
        <v>73</v>
      </c>
      <c r="I13" s="23" t="s">
        <v>3</v>
      </c>
      <c r="J13" s="23" t="s">
        <v>4</v>
      </c>
      <c r="K13" s="23" t="s">
        <v>5</v>
      </c>
      <c r="L13" s="23" t="s">
        <v>6</v>
      </c>
      <c r="M13" s="23" t="s">
        <v>74</v>
      </c>
      <c r="N13" s="23" t="s">
        <v>7</v>
      </c>
      <c r="O13" s="106"/>
    </row>
    <row r="14" spans="1:15" ht="30" customHeight="1" x14ac:dyDescent="0.4">
      <c r="A14" s="91" t="s">
        <v>80</v>
      </c>
      <c r="B14" s="91"/>
      <c r="C14" s="66"/>
      <c r="D14" s="66"/>
      <c r="E14" s="66"/>
      <c r="F14" s="66"/>
      <c r="G14" s="66"/>
      <c r="H14" s="66"/>
      <c r="I14" s="66"/>
      <c r="J14" s="66"/>
      <c r="K14" s="66"/>
      <c r="L14" s="66"/>
      <c r="M14" s="66"/>
      <c r="N14" s="66"/>
      <c r="O14" s="65">
        <f>SUM(C14:N15)</f>
        <v>0</v>
      </c>
    </row>
    <row r="15" spans="1:15" ht="30" customHeight="1" x14ac:dyDescent="0.4">
      <c r="A15" s="92" t="s">
        <v>9</v>
      </c>
      <c r="B15" s="92"/>
      <c r="C15" s="66"/>
      <c r="D15" s="66"/>
      <c r="E15" s="66"/>
      <c r="F15" s="66"/>
      <c r="G15" s="66"/>
      <c r="H15" s="66"/>
      <c r="I15" s="66"/>
      <c r="J15" s="66"/>
      <c r="K15" s="66"/>
      <c r="L15" s="66"/>
      <c r="M15" s="66"/>
      <c r="N15" s="66"/>
      <c r="O15" s="65"/>
    </row>
    <row r="16" spans="1:15" ht="30" customHeight="1" x14ac:dyDescent="0.4">
      <c r="A16" s="91" t="s">
        <v>10</v>
      </c>
      <c r="B16" s="91"/>
      <c r="C16" s="65">
        <f>(1-(B10-85)/100)*単価表!S3*B9</f>
        <v>0</v>
      </c>
      <c r="D16" s="65">
        <f>(1-(B10-85)/100)*単価表!S3*B9</f>
        <v>0</v>
      </c>
      <c r="E16" s="65">
        <f>(1-(B10-85)/100)*単価表!S3*B9</f>
        <v>0</v>
      </c>
      <c r="F16" s="65">
        <f>(1-(B10-85)/100)*単価表!S3*B9</f>
        <v>0</v>
      </c>
      <c r="G16" s="65">
        <f>(1-(B10-85)/100)*単価表!S3*B9</f>
        <v>0</v>
      </c>
      <c r="H16" s="65">
        <f>(1-(B10-85)/100)*単価表!S3*B9</f>
        <v>0</v>
      </c>
      <c r="I16" s="65">
        <f>(1-(B10-85)/100)*単価表!S3*B9</f>
        <v>0</v>
      </c>
      <c r="J16" s="65">
        <f>(1-(B10-85)/100)*単価表!S3*B9</f>
        <v>0</v>
      </c>
      <c r="K16" s="65">
        <f>(1-(B10-85)/100)*単価表!S3*B9</f>
        <v>0</v>
      </c>
      <c r="L16" s="65">
        <f>(1-(B10-85)/100)*単価表!S3*B9</f>
        <v>0</v>
      </c>
      <c r="M16" s="65">
        <f>(1-(B10-85)/100)*単価表!S3*B9</f>
        <v>0</v>
      </c>
      <c r="N16" s="65">
        <f>(1-(B10-85)/100)*単価表!S3*B9</f>
        <v>0</v>
      </c>
      <c r="O16" s="65">
        <f>SUM(C16:N17)</f>
        <v>0</v>
      </c>
    </row>
    <row r="17" spans="1:16" ht="30" customHeight="1" x14ac:dyDescent="0.4">
      <c r="A17" s="92" t="s">
        <v>11</v>
      </c>
      <c r="B17" s="92"/>
      <c r="C17" s="65"/>
      <c r="D17" s="65"/>
      <c r="E17" s="65"/>
      <c r="F17" s="65"/>
      <c r="G17" s="65"/>
      <c r="H17" s="65"/>
      <c r="I17" s="65"/>
      <c r="J17" s="65"/>
      <c r="K17" s="65"/>
      <c r="L17" s="65"/>
      <c r="M17" s="65"/>
      <c r="N17" s="65"/>
      <c r="O17" s="65"/>
    </row>
    <row r="18" spans="1:16" ht="30" customHeight="1" x14ac:dyDescent="0.4">
      <c r="A18" s="91" t="s">
        <v>12</v>
      </c>
      <c r="B18" s="91"/>
      <c r="C18" s="65">
        <f>単価表!S14*C14</f>
        <v>0</v>
      </c>
      <c r="D18" s="65">
        <f>単価表!S14*D14</f>
        <v>0</v>
      </c>
      <c r="E18" s="65">
        <f>単価表!S14*E14</f>
        <v>0</v>
      </c>
      <c r="F18" s="65">
        <f>単価表!S14*F14</f>
        <v>0</v>
      </c>
      <c r="G18" s="65">
        <f>単価表!S14*G14</f>
        <v>0</v>
      </c>
      <c r="H18" s="65">
        <f>単価表!S14*H14</f>
        <v>0</v>
      </c>
      <c r="I18" s="65">
        <f>単価表!S14*I14</f>
        <v>0</v>
      </c>
      <c r="J18" s="65">
        <f>単価表!S14*J14</f>
        <v>0</v>
      </c>
      <c r="K18" s="65">
        <f>単価表!S14*K14</f>
        <v>0</v>
      </c>
      <c r="L18" s="65">
        <f>単価表!S14*L14</f>
        <v>0</v>
      </c>
      <c r="M18" s="65">
        <f>単価表!S14*M14</f>
        <v>0</v>
      </c>
      <c r="N18" s="65">
        <f>単価表!S14*N14</f>
        <v>0</v>
      </c>
      <c r="O18" s="65">
        <f>SUM(C18:N19)</f>
        <v>0</v>
      </c>
    </row>
    <row r="19" spans="1:16" ht="30" customHeight="1" x14ac:dyDescent="0.4">
      <c r="A19" s="92" t="s">
        <v>11</v>
      </c>
      <c r="B19" s="92"/>
      <c r="C19" s="65"/>
      <c r="D19" s="65"/>
      <c r="E19" s="65"/>
      <c r="F19" s="65"/>
      <c r="G19" s="65"/>
      <c r="H19" s="65"/>
      <c r="I19" s="65"/>
      <c r="J19" s="65"/>
      <c r="K19" s="65"/>
      <c r="L19" s="65"/>
      <c r="M19" s="65"/>
      <c r="N19" s="65"/>
      <c r="O19" s="65"/>
    </row>
    <row r="20" spans="1:16" ht="30" customHeight="1" x14ac:dyDescent="0.4">
      <c r="A20" s="91" t="s">
        <v>13</v>
      </c>
      <c r="B20" s="91"/>
      <c r="C20" s="65">
        <f>単価表!S26*C14</f>
        <v>0</v>
      </c>
      <c r="D20" s="65">
        <f>単価表!S26*D14</f>
        <v>0</v>
      </c>
      <c r="E20" s="65">
        <f>単価表!S26*E14</f>
        <v>0</v>
      </c>
      <c r="F20" s="65">
        <f>単価表!S26*F14</f>
        <v>0</v>
      </c>
      <c r="G20" s="65">
        <f>単価表!S26*G14</f>
        <v>0</v>
      </c>
      <c r="H20" s="65">
        <f>単価表!S26*H14</f>
        <v>0</v>
      </c>
      <c r="I20" s="65">
        <f>単価表!S26*I14</f>
        <v>0</v>
      </c>
      <c r="J20" s="65">
        <f>単価表!S26*J14</f>
        <v>0</v>
      </c>
      <c r="K20" s="65">
        <f>単価表!S26*K14</f>
        <v>0</v>
      </c>
      <c r="L20" s="65">
        <f>単価表!S26*L14</f>
        <v>0</v>
      </c>
      <c r="M20" s="65">
        <f>単価表!S26*M14</f>
        <v>0</v>
      </c>
      <c r="N20" s="65">
        <f>単価表!S26*N14</f>
        <v>0</v>
      </c>
      <c r="O20" s="65">
        <f>SUM(C20:N21)</f>
        <v>0</v>
      </c>
    </row>
    <row r="21" spans="1:16" ht="30" customHeight="1" x14ac:dyDescent="0.4">
      <c r="A21" s="92" t="s">
        <v>11</v>
      </c>
      <c r="B21" s="92"/>
      <c r="C21" s="65"/>
      <c r="D21" s="65"/>
      <c r="E21" s="65"/>
      <c r="F21" s="65"/>
      <c r="G21" s="65"/>
      <c r="H21" s="65"/>
      <c r="I21" s="65"/>
      <c r="J21" s="65"/>
      <c r="K21" s="65"/>
      <c r="L21" s="65"/>
      <c r="M21" s="65"/>
      <c r="N21" s="65"/>
      <c r="O21" s="65"/>
    </row>
    <row r="22" spans="1:16" ht="30" customHeight="1" x14ac:dyDescent="0.4">
      <c r="A22" s="91" t="s">
        <v>14</v>
      </c>
      <c r="B22" s="91"/>
      <c r="C22" s="65">
        <f>C16+C18+C20</f>
        <v>0</v>
      </c>
      <c r="D22" s="65">
        <f>D16+D18+D20</f>
        <v>0</v>
      </c>
      <c r="E22" s="65">
        <f t="shared" ref="E22:N22" si="0">E16+E18+E20</f>
        <v>0</v>
      </c>
      <c r="F22" s="65">
        <f t="shared" ref="F22" si="1">F16+F18+F20</f>
        <v>0</v>
      </c>
      <c r="G22" s="65">
        <f t="shared" si="0"/>
        <v>0</v>
      </c>
      <c r="H22" s="65">
        <f t="shared" ref="H22" si="2">H16+H18+H20</f>
        <v>0</v>
      </c>
      <c r="I22" s="65">
        <f t="shared" si="0"/>
        <v>0</v>
      </c>
      <c r="J22" s="65">
        <f t="shared" ref="J22:K22" si="3">J16+J18+J20</f>
        <v>0</v>
      </c>
      <c r="K22" s="65">
        <f t="shared" si="3"/>
        <v>0</v>
      </c>
      <c r="L22" s="65">
        <f t="shared" si="0"/>
        <v>0</v>
      </c>
      <c r="M22" s="65">
        <f t="shared" ref="M22" si="4">M16+M18+M20</f>
        <v>0</v>
      </c>
      <c r="N22" s="65">
        <f t="shared" si="0"/>
        <v>0</v>
      </c>
      <c r="O22" s="117">
        <f>SUM(C22:N24)</f>
        <v>0</v>
      </c>
    </row>
    <row r="23" spans="1:16" ht="30" customHeight="1" x14ac:dyDescent="0.4">
      <c r="A23" s="120" t="s">
        <v>26</v>
      </c>
      <c r="B23" s="120"/>
      <c r="C23" s="65"/>
      <c r="D23" s="65"/>
      <c r="E23" s="65"/>
      <c r="F23" s="65"/>
      <c r="G23" s="65"/>
      <c r="H23" s="65"/>
      <c r="I23" s="65"/>
      <c r="J23" s="65"/>
      <c r="K23" s="65"/>
      <c r="L23" s="65"/>
      <c r="M23" s="65"/>
      <c r="N23" s="65"/>
      <c r="O23" s="118"/>
    </row>
    <row r="24" spans="1:16" ht="30" customHeight="1" x14ac:dyDescent="0.4">
      <c r="A24" s="121"/>
      <c r="B24" s="121"/>
      <c r="C24" s="65"/>
      <c r="D24" s="65"/>
      <c r="E24" s="65"/>
      <c r="F24" s="65"/>
      <c r="G24" s="65"/>
      <c r="H24" s="65"/>
      <c r="I24" s="65"/>
      <c r="J24" s="65"/>
      <c r="K24" s="65"/>
      <c r="L24" s="65"/>
      <c r="M24" s="65"/>
      <c r="N24" s="65"/>
      <c r="O24" s="24" t="s">
        <v>15</v>
      </c>
    </row>
    <row r="25" spans="1:16" ht="23.25" customHeight="1" x14ac:dyDescent="0.4"/>
    <row r="26" spans="1:16" ht="23.25" customHeight="1" x14ac:dyDescent="0.4">
      <c r="A26" s="119" t="s">
        <v>75</v>
      </c>
      <c r="B26" s="119"/>
      <c r="C26" s="119"/>
      <c r="D26" s="119"/>
      <c r="E26" s="119"/>
      <c r="F26" s="119"/>
      <c r="G26" s="119"/>
      <c r="H26" s="119"/>
      <c r="I26" s="119"/>
      <c r="J26" s="119"/>
      <c r="K26" s="119"/>
      <c r="L26" s="119"/>
      <c r="M26" s="119"/>
      <c r="N26" s="119"/>
      <c r="O26" s="119"/>
    </row>
    <row r="27" spans="1:16" ht="23.25" customHeight="1" x14ac:dyDescent="0.4">
      <c r="A27" s="2"/>
      <c r="B27" s="2"/>
      <c r="C27" s="2"/>
      <c r="D27" s="20"/>
      <c r="E27" s="2"/>
      <c r="F27" s="20"/>
      <c r="G27" s="2"/>
      <c r="H27" s="20"/>
      <c r="I27" s="2"/>
      <c r="J27" s="20"/>
      <c r="K27" s="20"/>
      <c r="L27" s="2"/>
      <c r="M27" s="20"/>
      <c r="N27" s="2"/>
      <c r="O27" s="2"/>
    </row>
    <row r="28" spans="1:16" ht="23.25" customHeight="1" x14ac:dyDescent="0.4">
      <c r="A28" s="2"/>
      <c r="B28" s="2"/>
      <c r="C28" s="2"/>
      <c r="D28" s="20"/>
      <c r="E28" s="2"/>
      <c r="F28" s="20"/>
      <c r="G28" s="2"/>
      <c r="H28" s="20"/>
      <c r="I28" s="2"/>
      <c r="J28" s="20"/>
      <c r="K28" s="20"/>
      <c r="L28" s="2"/>
      <c r="M28" s="20"/>
      <c r="N28" s="2"/>
      <c r="O28" s="2"/>
    </row>
    <row r="29" spans="1:16" ht="25.5" customHeight="1" x14ac:dyDescent="0.4">
      <c r="A29" s="67" t="s">
        <v>23</v>
      </c>
      <c r="B29" s="68"/>
      <c r="C29" s="68"/>
      <c r="D29" s="69"/>
      <c r="E29" s="67" t="s">
        <v>24</v>
      </c>
      <c r="F29" s="68"/>
      <c r="G29" s="68"/>
      <c r="H29" s="69"/>
      <c r="I29" s="113" t="s">
        <v>25</v>
      </c>
      <c r="J29" s="113"/>
      <c r="K29" s="113"/>
      <c r="L29" s="113"/>
      <c r="M29" s="113"/>
      <c r="N29" s="113"/>
      <c r="O29" s="113"/>
    </row>
    <row r="30" spans="1:16" ht="25.5" customHeight="1" x14ac:dyDescent="0.4">
      <c r="A30" s="70" t="s">
        <v>15</v>
      </c>
      <c r="B30" s="71"/>
      <c r="C30" s="71"/>
      <c r="D30" s="72"/>
      <c r="E30" s="70" t="s">
        <v>16</v>
      </c>
      <c r="F30" s="71"/>
      <c r="G30" s="71"/>
      <c r="H30" s="72"/>
      <c r="I30" s="114" t="s">
        <v>63</v>
      </c>
      <c r="J30" s="114"/>
      <c r="K30" s="114"/>
      <c r="L30" s="114"/>
      <c r="M30" s="114"/>
      <c r="N30" s="114"/>
      <c r="O30" s="114"/>
    </row>
    <row r="31" spans="1:16" ht="25.5" customHeight="1" x14ac:dyDescent="0.4">
      <c r="A31" s="73">
        <f>ROUNDDOWN(O22,0)</f>
        <v>0</v>
      </c>
      <c r="B31" s="74"/>
      <c r="C31" s="74"/>
      <c r="D31" s="75"/>
      <c r="E31" s="82"/>
      <c r="F31" s="83"/>
      <c r="G31" s="83"/>
      <c r="H31" s="84"/>
      <c r="I31" s="73">
        <f>ROUNDDOWN(P32,-3)</f>
        <v>0</v>
      </c>
      <c r="J31" s="74"/>
      <c r="K31" s="74"/>
      <c r="L31" s="108"/>
      <c r="M31" s="108"/>
      <c r="N31" s="108"/>
      <c r="O31" s="109"/>
    </row>
    <row r="32" spans="1:16" ht="25.5" customHeight="1" x14ac:dyDescent="0.4">
      <c r="A32" s="76"/>
      <c r="B32" s="77"/>
      <c r="C32" s="77"/>
      <c r="D32" s="78"/>
      <c r="E32" s="85"/>
      <c r="F32" s="86"/>
      <c r="G32" s="86"/>
      <c r="H32" s="87"/>
      <c r="I32" s="110"/>
      <c r="J32" s="111"/>
      <c r="K32" s="111"/>
      <c r="L32" s="111"/>
      <c r="M32" s="111"/>
      <c r="N32" s="111"/>
      <c r="O32" s="112"/>
      <c r="P32" s="17">
        <f>A31*7/10</f>
        <v>0</v>
      </c>
    </row>
    <row r="33" spans="1:15" ht="25.5" customHeight="1" x14ac:dyDescent="0.4">
      <c r="A33" s="79"/>
      <c r="B33" s="80"/>
      <c r="C33" s="80"/>
      <c r="D33" s="81"/>
      <c r="E33" s="88"/>
      <c r="F33" s="89"/>
      <c r="G33" s="89"/>
      <c r="H33" s="90"/>
      <c r="I33" s="70"/>
      <c r="J33" s="71"/>
      <c r="K33" s="71"/>
      <c r="L33" s="71"/>
      <c r="M33" s="71"/>
      <c r="N33" s="71"/>
      <c r="O33" s="72"/>
    </row>
    <row r="34" spans="1:15" ht="26.25" customHeight="1" x14ac:dyDescent="0.4">
      <c r="A34" s="2"/>
      <c r="B34" s="2"/>
      <c r="C34" s="2"/>
      <c r="D34" s="20"/>
      <c r="E34" s="2"/>
      <c r="F34" s="20"/>
      <c r="G34" s="2"/>
      <c r="H34" s="20"/>
      <c r="I34" s="2"/>
      <c r="J34" s="20"/>
      <c r="K34" s="20"/>
      <c r="L34" s="107" t="s">
        <v>64</v>
      </c>
      <c r="M34" s="107"/>
      <c r="N34" s="107"/>
      <c r="O34" s="107"/>
    </row>
  </sheetData>
  <sheetProtection algorithmName="SHA-512" hashValue="0YOJqRm+BoG2LDSZ2kywMi7bSHVZ98l6vXndJp2NQVidQYCi1RguQqPeQ2s9QZe1qKkOKvlvUBmbX0pKwm4dAw==" saltValue="KQjCnKrCNwKGSpd3txJ4Rg==" spinCount="100000" sheet="1" objects="1" scenarios="1" selectLockedCells="1"/>
  <mergeCells count="102">
    <mergeCell ref="L34:O34"/>
    <mergeCell ref="I31:O33"/>
    <mergeCell ref="I29:O29"/>
    <mergeCell ref="I30:O30"/>
    <mergeCell ref="N22:N24"/>
    <mergeCell ref="A1:C1"/>
    <mergeCell ref="A3:O3"/>
    <mergeCell ref="O22:O23"/>
    <mergeCell ref="A26:O26"/>
    <mergeCell ref="N20:N21"/>
    <mergeCell ref="O20:O21"/>
    <mergeCell ref="A22:B22"/>
    <mergeCell ref="A23:B23"/>
    <mergeCell ref="A24:B24"/>
    <mergeCell ref="C22:C24"/>
    <mergeCell ref="E22:E24"/>
    <mergeCell ref="G22:G24"/>
    <mergeCell ref="I22:I24"/>
    <mergeCell ref="L22:L24"/>
    <mergeCell ref="L18:L19"/>
    <mergeCell ref="B5:O5"/>
    <mergeCell ref="B6:O6"/>
    <mergeCell ref="B7:O7"/>
    <mergeCell ref="B8:O8"/>
    <mergeCell ref="A11:O11"/>
    <mergeCell ref="A14:B14"/>
    <mergeCell ref="A15:B15"/>
    <mergeCell ref="C14:C15"/>
    <mergeCell ref="E14:E15"/>
    <mergeCell ref="G14:G15"/>
    <mergeCell ref="I14:I15"/>
    <mergeCell ref="L14:L15"/>
    <mergeCell ref="N14:N15"/>
    <mergeCell ref="O14:O15"/>
    <mergeCell ref="D14:D15"/>
    <mergeCell ref="F14:F15"/>
    <mergeCell ref="H14:H15"/>
    <mergeCell ref="J14:J15"/>
    <mergeCell ref="K14:K15"/>
    <mergeCell ref="A12:B13"/>
    <mergeCell ref="C12:E12"/>
    <mergeCell ref="F12:N12"/>
    <mergeCell ref="O12:O13"/>
    <mergeCell ref="M22:M24"/>
    <mergeCell ref="K22:K24"/>
    <mergeCell ref="J22:J24"/>
    <mergeCell ref="M20:M21"/>
    <mergeCell ref="M18:M19"/>
    <mergeCell ref="B9:G9"/>
    <mergeCell ref="B10:G10"/>
    <mergeCell ref="I9:O9"/>
    <mergeCell ref="I10:O10"/>
    <mergeCell ref="A16:B16"/>
    <mergeCell ref="A17:B17"/>
    <mergeCell ref="C16:C17"/>
    <mergeCell ref="E16:E17"/>
    <mergeCell ref="G16:G17"/>
    <mergeCell ref="F16:F17"/>
    <mergeCell ref="I16:I17"/>
    <mergeCell ref="L16:L17"/>
    <mergeCell ref="N16:N17"/>
    <mergeCell ref="O16:O17"/>
    <mergeCell ref="N18:N19"/>
    <mergeCell ref="O18:O19"/>
    <mergeCell ref="M16:M17"/>
    <mergeCell ref="K16:K17"/>
    <mergeCell ref="J16:J17"/>
    <mergeCell ref="A29:D29"/>
    <mergeCell ref="A30:D30"/>
    <mergeCell ref="A31:D33"/>
    <mergeCell ref="E29:H29"/>
    <mergeCell ref="E30:H30"/>
    <mergeCell ref="E31:H33"/>
    <mergeCell ref="D16:D17"/>
    <mergeCell ref="D22:D24"/>
    <mergeCell ref="H22:H24"/>
    <mergeCell ref="F22:F24"/>
    <mergeCell ref="A18:B18"/>
    <mergeCell ref="A19:B19"/>
    <mergeCell ref="C18:C19"/>
    <mergeCell ref="E18:E19"/>
    <mergeCell ref="G18:G19"/>
    <mergeCell ref="A20:B20"/>
    <mergeCell ref="A21:B21"/>
    <mergeCell ref="C20:C21"/>
    <mergeCell ref="E20:E21"/>
    <mergeCell ref="G20:G21"/>
    <mergeCell ref="F18:F19"/>
    <mergeCell ref="H20:H21"/>
    <mergeCell ref="H18:H19"/>
    <mergeCell ref="H16:H17"/>
    <mergeCell ref="D18:D19"/>
    <mergeCell ref="D20:D21"/>
    <mergeCell ref="F20:F21"/>
    <mergeCell ref="M14:M15"/>
    <mergeCell ref="J18:J19"/>
    <mergeCell ref="K18:K19"/>
    <mergeCell ref="I20:I21"/>
    <mergeCell ref="L20:L21"/>
    <mergeCell ref="I18:I19"/>
    <mergeCell ref="J20:J21"/>
    <mergeCell ref="K20:K21"/>
  </mergeCells>
  <phoneticPr fontId="1"/>
  <pageMargins left="0.70866141732283472" right="0.51181102362204722" top="0.35433070866141736" bottom="0.35433070866141736" header="0.31496062992125984" footer="0.31496062992125984"/>
  <pageSetup paperSize="9" scale="5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9639A-1699-4931-8647-6A08134CCBDB}">
  <dimension ref="A1:S34"/>
  <sheetViews>
    <sheetView view="pageBreakPreview" zoomScale="60" zoomScaleNormal="85" workbookViewId="0">
      <selection activeCell="Q31" sqref="Q31"/>
    </sheetView>
  </sheetViews>
  <sheetFormatPr defaultRowHeight="18.75" x14ac:dyDescent="0.4"/>
  <cols>
    <col min="1" max="1" width="9" style="26"/>
    <col min="2" max="2" width="11.625" style="26" customWidth="1"/>
    <col min="3" max="3" width="6.25" style="26" customWidth="1"/>
    <col min="4" max="15" width="9" style="26"/>
    <col min="16" max="17" width="13.375" style="26" bestFit="1" customWidth="1"/>
    <col min="18" max="18" width="23.625" style="29" bestFit="1" customWidth="1"/>
    <col min="19" max="19" width="14.125" style="26" bestFit="1" customWidth="1"/>
    <col min="20" max="16384" width="9" style="26"/>
  </cols>
  <sheetData>
    <row r="1" spans="1:19" ht="33" x14ac:dyDescent="0.4">
      <c r="A1" s="25" t="s">
        <v>27</v>
      </c>
      <c r="D1" s="126" t="s">
        <v>28</v>
      </c>
      <c r="E1" s="127"/>
      <c r="F1" s="127"/>
      <c r="H1" s="27"/>
      <c r="I1" s="28" t="s">
        <v>29</v>
      </c>
      <c r="J1" s="28"/>
      <c r="K1" s="28"/>
      <c r="L1" s="28"/>
      <c r="M1" s="28"/>
      <c r="N1" s="28"/>
      <c r="O1" s="28"/>
      <c r="S1" s="30" t="s">
        <v>60</v>
      </c>
    </row>
    <row r="2" spans="1:19" x14ac:dyDescent="0.4">
      <c r="A2" s="124" t="s">
        <v>30</v>
      </c>
      <c r="B2" s="31" t="s">
        <v>31</v>
      </c>
      <c r="C2" s="31" t="s">
        <v>32</v>
      </c>
      <c r="D2" s="32">
        <v>4</v>
      </c>
      <c r="E2" s="32">
        <v>5</v>
      </c>
      <c r="F2" s="32">
        <v>6</v>
      </c>
      <c r="G2" s="32">
        <v>7</v>
      </c>
      <c r="H2" s="32">
        <v>8</v>
      </c>
      <c r="I2" s="32">
        <v>9</v>
      </c>
      <c r="J2" s="32">
        <v>10</v>
      </c>
      <c r="K2" s="32">
        <v>11</v>
      </c>
      <c r="L2" s="32">
        <v>12</v>
      </c>
      <c r="M2" s="32">
        <v>1</v>
      </c>
      <c r="N2" s="32">
        <v>2</v>
      </c>
      <c r="O2" s="32">
        <v>3</v>
      </c>
      <c r="P2" s="33" t="s">
        <v>53</v>
      </c>
      <c r="Q2" s="33" t="s">
        <v>76</v>
      </c>
      <c r="R2" s="33" t="s">
        <v>77</v>
      </c>
      <c r="S2" s="33" t="s">
        <v>57</v>
      </c>
    </row>
    <row r="3" spans="1:19" x14ac:dyDescent="0.4">
      <c r="A3" s="124"/>
      <c r="B3" s="125" t="s">
        <v>33</v>
      </c>
      <c r="C3" s="34" t="s">
        <v>34</v>
      </c>
      <c r="D3" s="56">
        <v>770</v>
      </c>
      <c r="E3" s="56">
        <v>770</v>
      </c>
      <c r="F3" s="56">
        <v>770</v>
      </c>
      <c r="G3" s="56">
        <v>770</v>
      </c>
      <c r="H3" s="56">
        <v>770</v>
      </c>
      <c r="I3" s="56">
        <v>770</v>
      </c>
      <c r="J3" s="35"/>
      <c r="K3" s="35"/>
      <c r="L3" s="35"/>
      <c r="M3" s="35"/>
      <c r="N3" s="35"/>
      <c r="O3" s="35"/>
      <c r="P3" s="59">
        <f>SUM(D3:I3)/6</f>
        <v>770</v>
      </c>
      <c r="Q3" s="123">
        <f>(P4+P5)/2</f>
        <v>770</v>
      </c>
      <c r="R3" s="123">
        <f>P8-Q3</f>
        <v>69.970000000000141</v>
      </c>
      <c r="S3" s="123">
        <f>ROUNDDOWN(R3,2)</f>
        <v>69.97</v>
      </c>
    </row>
    <row r="4" spans="1:19" ht="18.75" customHeight="1" x14ac:dyDescent="0.4">
      <c r="A4" s="124"/>
      <c r="B4" s="125"/>
      <c r="C4" s="34" t="s">
        <v>35</v>
      </c>
      <c r="D4" s="58">
        <v>770</v>
      </c>
      <c r="E4" s="58">
        <v>770</v>
      </c>
      <c r="F4" s="58">
        <v>770</v>
      </c>
      <c r="G4" s="58">
        <v>770</v>
      </c>
      <c r="H4" s="58">
        <v>770</v>
      </c>
      <c r="I4" s="58">
        <v>770</v>
      </c>
      <c r="J4" s="37">
        <v>770</v>
      </c>
      <c r="K4" s="37">
        <v>770</v>
      </c>
      <c r="L4" s="37">
        <v>770</v>
      </c>
      <c r="M4" s="37">
        <v>770</v>
      </c>
      <c r="N4" s="37">
        <v>770</v>
      </c>
      <c r="O4" s="37">
        <v>770</v>
      </c>
      <c r="P4" s="31">
        <f>SUM(J4:O4)/6</f>
        <v>770</v>
      </c>
      <c r="Q4" s="123"/>
      <c r="R4" s="123"/>
      <c r="S4" s="123"/>
    </row>
    <row r="5" spans="1:19" x14ac:dyDescent="0.4">
      <c r="A5" s="124"/>
      <c r="B5" s="125"/>
      <c r="C5" s="34" t="s">
        <v>36</v>
      </c>
      <c r="D5" s="36">
        <v>770</v>
      </c>
      <c r="E5" s="37">
        <v>770</v>
      </c>
      <c r="F5" s="37">
        <v>770</v>
      </c>
      <c r="G5" s="37">
        <v>770</v>
      </c>
      <c r="H5" s="37">
        <v>770</v>
      </c>
      <c r="I5" s="37">
        <v>770</v>
      </c>
      <c r="J5" s="37"/>
      <c r="K5" s="37"/>
      <c r="L5" s="37"/>
      <c r="M5" s="37"/>
      <c r="N5" s="37"/>
      <c r="O5" s="37"/>
      <c r="P5" s="31">
        <f t="shared" ref="P5:P6" si="0">SUM(D5:I5)/6</f>
        <v>770</v>
      </c>
      <c r="Q5" s="123"/>
      <c r="R5" s="123"/>
      <c r="S5" s="123"/>
    </row>
    <row r="6" spans="1:19" x14ac:dyDescent="0.4">
      <c r="A6" s="124"/>
      <c r="B6" s="125"/>
      <c r="C6" s="34" t="s">
        <v>37</v>
      </c>
      <c r="D6" s="57">
        <v>862.4</v>
      </c>
      <c r="E6" s="57">
        <v>862.4</v>
      </c>
      <c r="F6" s="57">
        <v>823.9</v>
      </c>
      <c r="G6" s="57">
        <v>823.9</v>
      </c>
      <c r="H6" s="57">
        <v>823.9</v>
      </c>
      <c r="I6" s="57">
        <v>823.9</v>
      </c>
      <c r="J6" s="39"/>
      <c r="K6" s="39"/>
      <c r="L6" s="39"/>
      <c r="M6" s="39"/>
      <c r="N6" s="39"/>
      <c r="O6" s="39"/>
      <c r="P6" s="59">
        <f t="shared" si="0"/>
        <v>836.73333333333323</v>
      </c>
      <c r="Q6" s="123"/>
      <c r="R6" s="123"/>
      <c r="S6" s="123"/>
    </row>
    <row r="7" spans="1:19" x14ac:dyDescent="0.4">
      <c r="A7" s="124"/>
      <c r="B7" s="125"/>
      <c r="C7" s="34" t="s">
        <v>38</v>
      </c>
      <c r="D7" s="57">
        <v>839.97</v>
      </c>
      <c r="E7" s="57">
        <v>839.97</v>
      </c>
      <c r="F7" s="57">
        <v>839.97</v>
      </c>
      <c r="G7" s="57">
        <v>839.97</v>
      </c>
      <c r="H7" s="57">
        <v>839.97</v>
      </c>
      <c r="I7" s="57">
        <v>839.97</v>
      </c>
      <c r="J7" s="39">
        <v>839.97</v>
      </c>
      <c r="K7" s="39">
        <v>839.97</v>
      </c>
      <c r="L7" s="39">
        <v>839.97</v>
      </c>
      <c r="M7" s="39">
        <v>839.97</v>
      </c>
      <c r="N7" s="39">
        <v>839.97</v>
      </c>
      <c r="O7" s="39">
        <v>839.97</v>
      </c>
      <c r="P7" s="31">
        <f>SUM(J7:O7)/6</f>
        <v>839.97000000000014</v>
      </c>
      <c r="Q7" s="123"/>
      <c r="R7" s="123"/>
      <c r="S7" s="123"/>
    </row>
    <row r="8" spans="1:19" x14ac:dyDescent="0.4">
      <c r="A8" s="124"/>
      <c r="B8" s="125"/>
      <c r="C8" s="34" t="s">
        <v>39</v>
      </c>
      <c r="D8" s="38">
        <v>839.97</v>
      </c>
      <c r="E8" s="39">
        <v>839.97</v>
      </c>
      <c r="F8" s="38">
        <v>839.97</v>
      </c>
      <c r="G8" s="39">
        <v>839.97</v>
      </c>
      <c r="H8" s="38">
        <v>839.97</v>
      </c>
      <c r="I8" s="39">
        <v>839.97</v>
      </c>
      <c r="J8" s="39"/>
      <c r="K8" s="39"/>
      <c r="L8" s="39"/>
      <c r="M8" s="39"/>
      <c r="N8" s="39"/>
      <c r="O8" s="39"/>
      <c r="P8" s="31">
        <f>SUM(D8:I8)/6</f>
        <v>839.97000000000014</v>
      </c>
    </row>
    <row r="9" spans="1:19" x14ac:dyDescent="0.4">
      <c r="A9" s="40"/>
      <c r="B9" s="41"/>
      <c r="C9" s="42"/>
      <c r="D9" s="43"/>
      <c r="E9" s="44"/>
      <c r="F9" s="44"/>
      <c r="G9" s="44"/>
      <c r="H9" s="44"/>
      <c r="I9" s="44"/>
      <c r="J9" s="44"/>
      <c r="K9" s="44"/>
      <c r="L9" s="44"/>
      <c r="M9" s="44"/>
      <c r="N9" s="44"/>
      <c r="O9" s="44"/>
    </row>
    <row r="10" spans="1:19" x14ac:dyDescent="0.4">
      <c r="A10" s="40"/>
      <c r="B10" s="41"/>
      <c r="C10" s="42"/>
      <c r="D10" s="43"/>
      <c r="E10" s="44"/>
      <c r="F10" s="44"/>
      <c r="G10" s="44"/>
      <c r="H10" s="44"/>
      <c r="I10" s="44"/>
      <c r="J10" s="44"/>
      <c r="K10" s="44"/>
      <c r="L10" s="44"/>
      <c r="M10" s="44"/>
      <c r="N10" s="44"/>
      <c r="O10" s="44"/>
    </row>
    <row r="11" spans="1:19" x14ac:dyDescent="0.4">
      <c r="A11" s="45"/>
      <c r="B11" s="40"/>
      <c r="C11" s="42"/>
      <c r="D11" s="46"/>
      <c r="E11" s="47"/>
      <c r="F11" s="47"/>
      <c r="G11" s="47"/>
      <c r="H11" s="47"/>
      <c r="I11" s="47"/>
      <c r="J11" s="47"/>
      <c r="K11" s="47"/>
      <c r="L11" s="47"/>
      <c r="M11" s="47"/>
      <c r="N11" s="47"/>
      <c r="O11" s="47"/>
    </row>
    <row r="12" spans="1:19" x14ac:dyDescent="0.4">
      <c r="G12" s="26" t="s">
        <v>40</v>
      </c>
      <c r="R12" s="30"/>
      <c r="S12" s="30" t="s">
        <v>60</v>
      </c>
    </row>
    <row r="13" spans="1:19" x14ac:dyDescent="0.4">
      <c r="A13" s="124" t="s">
        <v>41</v>
      </c>
      <c r="B13" s="31" t="s">
        <v>31</v>
      </c>
      <c r="C13" s="31" t="s">
        <v>32</v>
      </c>
      <c r="D13" s="32">
        <v>4</v>
      </c>
      <c r="E13" s="32">
        <v>5</v>
      </c>
      <c r="F13" s="32">
        <v>6</v>
      </c>
      <c r="G13" s="32">
        <v>7</v>
      </c>
      <c r="H13" s="32">
        <v>8</v>
      </c>
      <c r="I13" s="32">
        <v>9</v>
      </c>
      <c r="J13" s="32">
        <v>10</v>
      </c>
      <c r="K13" s="32">
        <v>11</v>
      </c>
      <c r="L13" s="32">
        <v>12</v>
      </c>
      <c r="M13" s="32">
        <v>1</v>
      </c>
      <c r="N13" s="32">
        <v>2</v>
      </c>
      <c r="O13" s="32">
        <v>3</v>
      </c>
      <c r="P13" s="33" t="s">
        <v>53</v>
      </c>
      <c r="Q13" s="33" t="s">
        <v>76</v>
      </c>
      <c r="R13" s="33" t="s">
        <v>77</v>
      </c>
      <c r="S13" s="33" t="s">
        <v>57</v>
      </c>
    </row>
    <row r="14" spans="1:19" x14ac:dyDescent="0.4">
      <c r="A14" s="124"/>
      <c r="B14" s="125" t="s">
        <v>33</v>
      </c>
      <c r="C14" s="34" t="s">
        <v>34</v>
      </c>
      <c r="D14" s="60">
        <v>9.92</v>
      </c>
      <c r="E14" s="60">
        <v>9.92</v>
      </c>
      <c r="F14" s="60">
        <v>9.92</v>
      </c>
      <c r="G14" s="60">
        <v>10.85</v>
      </c>
      <c r="H14" s="60">
        <v>10.85</v>
      </c>
      <c r="I14" s="60">
        <v>10.85</v>
      </c>
      <c r="J14" s="35"/>
      <c r="K14" s="35"/>
      <c r="L14" s="35"/>
      <c r="M14" s="35"/>
      <c r="N14" s="35"/>
      <c r="O14" s="35"/>
      <c r="P14" s="62">
        <f>SUM(D14:I14)/6</f>
        <v>10.385</v>
      </c>
      <c r="Q14" s="123">
        <f>(P15+P16)/2</f>
        <v>10.1225</v>
      </c>
      <c r="R14" s="123">
        <f>P21-Q14</f>
        <v>11.790000000000001</v>
      </c>
      <c r="S14" s="123">
        <f>ROUNDDOWN(R14,2)</f>
        <v>11.79</v>
      </c>
    </row>
    <row r="15" spans="1:19" x14ac:dyDescent="0.4">
      <c r="A15" s="124"/>
      <c r="B15" s="125"/>
      <c r="C15" s="34" t="s">
        <v>35</v>
      </c>
      <c r="D15" s="61">
        <v>9.89</v>
      </c>
      <c r="E15" s="61">
        <v>9.89</v>
      </c>
      <c r="F15" s="61">
        <v>9.89</v>
      </c>
      <c r="G15" s="61">
        <v>10.82</v>
      </c>
      <c r="H15" s="61">
        <v>10.82</v>
      </c>
      <c r="I15" s="61">
        <v>10.82</v>
      </c>
      <c r="J15" s="35">
        <v>9.89</v>
      </c>
      <c r="K15" s="35">
        <v>9.89</v>
      </c>
      <c r="L15" s="35">
        <v>9.89</v>
      </c>
      <c r="M15" s="35">
        <v>9.89</v>
      </c>
      <c r="N15" s="35">
        <v>9.89</v>
      </c>
      <c r="O15" s="35">
        <v>9.89</v>
      </c>
      <c r="P15" s="31">
        <f>SUM(J15:O15)/6</f>
        <v>9.89</v>
      </c>
      <c r="Q15" s="123"/>
      <c r="R15" s="123"/>
      <c r="S15" s="123"/>
    </row>
    <row r="16" spans="1:19" x14ac:dyDescent="0.4">
      <c r="A16" s="124"/>
      <c r="B16" s="125"/>
      <c r="C16" s="34" t="s">
        <v>36</v>
      </c>
      <c r="D16" s="35">
        <v>9.89</v>
      </c>
      <c r="E16" s="35">
        <v>9.89</v>
      </c>
      <c r="F16" s="35">
        <v>9.89</v>
      </c>
      <c r="G16" s="35">
        <v>10.82</v>
      </c>
      <c r="H16" s="35">
        <v>10.82</v>
      </c>
      <c r="I16" s="35">
        <v>10.82</v>
      </c>
      <c r="J16" s="35"/>
      <c r="K16" s="35"/>
      <c r="L16" s="35"/>
      <c r="M16" s="35"/>
      <c r="N16" s="35"/>
      <c r="O16" s="35"/>
      <c r="P16" s="31">
        <f>SUM(D16:I16)/6</f>
        <v>10.355</v>
      </c>
      <c r="Q16" s="123"/>
      <c r="R16" s="123"/>
      <c r="S16" s="123"/>
    </row>
    <row r="17" spans="1:19" ht="18.75" customHeight="1" x14ac:dyDescent="0.4">
      <c r="A17" s="124"/>
      <c r="B17" s="125"/>
      <c r="C17" s="34" t="s">
        <v>37</v>
      </c>
      <c r="D17" s="63">
        <v>10.49</v>
      </c>
      <c r="E17" s="63">
        <v>10.49</v>
      </c>
      <c r="F17" s="63">
        <v>21.86</v>
      </c>
      <c r="G17" s="63">
        <v>22.79</v>
      </c>
      <c r="H17" s="63">
        <v>22.79</v>
      </c>
      <c r="I17" s="63">
        <v>22.79</v>
      </c>
      <c r="J17" s="48"/>
      <c r="K17" s="48"/>
      <c r="L17" s="48"/>
      <c r="M17" s="48"/>
      <c r="N17" s="48"/>
      <c r="O17" s="48"/>
      <c r="P17" s="59">
        <f t="shared" ref="P17:P19" si="1">SUM(D17:I17)/6</f>
        <v>18.534999999999997</v>
      </c>
      <c r="Q17" s="123"/>
      <c r="R17" s="123"/>
      <c r="S17" s="123"/>
    </row>
    <row r="18" spans="1:19" x14ac:dyDescent="0.4">
      <c r="A18" s="124"/>
      <c r="B18" s="125"/>
      <c r="C18" s="34" t="s">
        <v>38</v>
      </c>
      <c r="D18" s="63">
        <v>21.68</v>
      </c>
      <c r="E18" s="63">
        <v>21.68</v>
      </c>
      <c r="F18" s="63">
        <v>21.68</v>
      </c>
      <c r="G18" s="63">
        <v>22.61</v>
      </c>
      <c r="H18" s="63">
        <v>22.61</v>
      </c>
      <c r="I18" s="63">
        <v>22.61</v>
      </c>
      <c r="J18" s="48">
        <v>21.68</v>
      </c>
      <c r="K18" s="48">
        <v>21.68</v>
      </c>
      <c r="L18" s="48">
        <v>21.68</v>
      </c>
      <c r="M18" s="48">
        <v>21.68</v>
      </c>
      <c r="N18" s="48">
        <v>21.68</v>
      </c>
      <c r="O18" s="48">
        <v>21.68</v>
      </c>
      <c r="P18" s="31">
        <f>SUM(J18:O18)/6</f>
        <v>21.680000000000003</v>
      </c>
      <c r="Q18" s="123"/>
      <c r="R18" s="123"/>
      <c r="S18" s="123"/>
    </row>
    <row r="19" spans="1:19" x14ac:dyDescent="0.4">
      <c r="A19" s="124"/>
      <c r="B19" s="125"/>
      <c r="C19" s="34" t="s">
        <v>39</v>
      </c>
      <c r="D19" s="48">
        <v>21.68</v>
      </c>
      <c r="E19" s="48">
        <v>21.68</v>
      </c>
      <c r="F19" s="48">
        <v>21.68</v>
      </c>
      <c r="G19" s="48">
        <v>22.61</v>
      </c>
      <c r="H19" s="48">
        <v>22.61</v>
      </c>
      <c r="I19" s="48">
        <v>22.61</v>
      </c>
      <c r="J19" s="48"/>
      <c r="K19" s="48"/>
      <c r="L19" s="48"/>
      <c r="M19" s="48"/>
      <c r="N19" s="48"/>
      <c r="O19" s="48"/>
      <c r="P19" s="31">
        <f t="shared" si="1"/>
        <v>22.145</v>
      </c>
    </row>
    <row r="20" spans="1:19" x14ac:dyDescent="0.4">
      <c r="A20" s="40"/>
      <c r="B20" s="41"/>
      <c r="C20" s="49"/>
      <c r="D20" s="50"/>
      <c r="E20" s="50"/>
      <c r="F20" s="50"/>
      <c r="G20" s="50"/>
      <c r="H20" s="50"/>
      <c r="I20" s="50"/>
      <c r="J20" s="50"/>
      <c r="K20" s="50"/>
      <c r="L20" s="50"/>
      <c r="M20" s="50"/>
      <c r="N20" s="50"/>
      <c r="O20" s="50"/>
    </row>
    <row r="21" spans="1:19" x14ac:dyDescent="0.4">
      <c r="A21" s="40"/>
      <c r="B21" s="41"/>
      <c r="C21" s="49"/>
      <c r="D21" s="50"/>
      <c r="E21" s="50"/>
      <c r="F21" s="50"/>
      <c r="G21" s="50"/>
      <c r="H21" s="50"/>
      <c r="I21" s="50"/>
      <c r="J21" s="50"/>
      <c r="K21" s="50"/>
      <c r="L21" s="50"/>
      <c r="M21" s="50"/>
      <c r="N21" s="50"/>
      <c r="O21" s="50"/>
      <c r="P21" s="26">
        <f>(P19+P18)/2</f>
        <v>21.912500000000001</v>
      </c>
    </row>
    <row r="22" spans="1:19" x14ac:dyDescent="0.4">
      <c r="A22" s="40"/>
      <c r="B22" s="41"/>
      <c r="C22" s="49"/>
      <c r="D22" s="50"/>
      <c r="E22" s="50"/>
      <c r="F22" s="50"/>
      <c r="G22" s="50"/>
      <c r="H22" s="50"/>
      <c r="I22" s="50"/>
      <c r="J22" s="50"/>
      <c r="K22" s="50"/>
      <c r="L22" s="50"/>
      <c r="M22" s="50"/>
      <c r="N22" s="50"/>
      <c r="O22" s="50"/>
    </row>
    <row r="23" spans="1:19" x14ac:dyDescent="0.4">
      <c r="A23" s="40"/>
      <c r="B23" s="41"/>
      <c r="C23" s="49"/>
      <c r="D23" s="50"/>
      <c r="E23" s="50"/>
      <c r="F23" s="50"/>
      <c r="G23" s="50"/>
      <c r="H23" s="50"/>
      <c r="I23" s="50"/>
      <c r="J23" s="50"/>
      <c r="K23" s="50"/>
      <c r="L23" s="50"/>
      <c r="M23" s="50"/>
      <c r="N23" s="50"/>
      <c r="O23" s="50"/>
    </row>
    <row r="24" spans="1:19" x14ac:dyDescent="0.4">
      <c r="S24" s="30" t="s">
        <v>60</v>
      </c>
    </row>
    <row r="25" spans="1:19" x14ac:dyDescent="0.4">
      <c r="A25" s="124" t="s">
        <v>42</v>
      </c>
      <c r="B25" s="31" t="s">
        <v>31</v>
      </c>
      <c r="C25" s="31" t="s">
        <v>32</v>
      </c>
      <c r="D25" s="32">
        <v>4</v>
      </c>
      <c r="E25" s="32">
        <v>5</v>
      </c>
      <c r="F25" s="32">
        <v>6</v>
      </c>
      <c r="G25" s="32">
        <v>7</v>
      </c>
      <c r="H25" s="32">
        <v>8</v>
      </c>
      <c r="I25" s="32">
        <v>9</v>
      </c>
      <c r="J25" s="32">
        <v>10</v>
      </c>
      <c r="K25" s="32">
        <v>11</v>
      </c>
      <c r="L25" s="32">
        <v>12</v>
      </c>
      <c r="M25" s="32">
        <v>1</v>
      </c>
      <c r="N25" s="32">
        <v>2</v>
      </c>
      <c r="O25" s="32">
        <v>3</v>
      </c>
      <c r="P25" s="33" t="s">
        <v>53</v>
      </c>
      <c r="Q25" s="33" t="s">
        <v>76</v>
      </c>
      <c r="R25" s="33" t="s">
        <v>77</v>
      </c>
      <c r="S25" s="33" t="s">
        <v>59</v>
      </c>
    </row>
    <row r="26" spans="1:19" x14ac:dyDescent="0.4">
      <c r="A26" s="124"/>
      <c r="B26" s="125" t="s">
        <v>33</v>
      </c>
      <c r="C26" s="34" t="s">
        <v>34</v>
      </c>
      <c r="D26" s="60">
        <v>-0.44</v>
      </c>
      <c r="E26" s="60">
        <v>-0.44</v>
      </c>
      <c r="F26" s="60">
        <v>-0.54</v>
      </c>
      <c r="G26" s="60">
        <v>-0.83</v>
      </c>
      <c r="H26" s="60">
        <v>-1.27</v>
      </c>
      <c r="I26" s="60">
        <v>-1.76</v>
      </c>
      <c r="J26" s="35"/>
      <c r="K26" s="35"/>
      <c r="L26" s="35"/>
      <c r="M26" s="35"/>
      <c r="N26" s="35"/>
      <c r="O26" s="35"/>
      <c r="P26" s="59">
        <f>SUM(D26:I26)/6</f>
        <v>-0.88</v>
      </c>
      <c r="Q26" s="123">
        <f>(P27+P28)/2</f>
        <v>2.3458333333333332</v>
      </c>
      <c r="R26" s="123">
        <f>P33-(-Q26)</f>
        <v>-7.8216666666666672</v>
      </c>
      <c r="S26" s="123">
        <f>ROUNDDOWN(R26,2)</f>
        <v>-7.82</v>
      </c>
    </row>
    <row r="27" spans="1:19" ht="18.75" customHeight="1" x14ac:dyDescent="0.4">
      <c r="A27" s="124"/>
      <c r="B27" s="125"/>
      <c r="C27" s="34" t="s">
        <v>35</v>
      </c>
      <c r="D27" s="64">
        <v>-2.06</v>
      </c>
      <c r="E27" s="64">
        <v>-1.64</v>
      </c>
      <c r="F27" s="64">
        <v>-1.3</v>
      </c>
      <c r="G27" s="64">
        <v>-0.96</v>
      </c>
      <c r="H27" s="64">
        <v>-0.74</v>
      </c>
      <c r="I27" s="64">
        <v>-0.34</v>
      </c>
      <c r="J27" s="51">
        <v>7.0000000000000007E-2</v>
      </c>
      <c r="K27" s="51">
        <v>0.59</v>
      </c>
      <c r="L27" s="51">
        <v>1.05</v>
      </c>
      <c r="M27" s="51">
        <v>1.59</v>
      </c>
      <c r="N27" s="51">
        <v>2.52</v>
      </c>
      <c r="O27" s="51">
        <v>3.19</v>
      </c>
      <c r="P27" s="31">
        <f>SUM(J27:O27)/6</f>
        <v>1.5016666666666667</v>
      </c>
      <c r="Q27" s="123"/>
      <c r="R27" s="123"/>
      <c r="S27" s="123"/>
    </row>
    <row r="28" spans="1:19" ht="18.75" customHeight="1" x14ac:dyDescent="0.4">
      <c r="A28" s="124"/>
      <c r="B28" s="125"/>
      <c r="C28" s="34" t="s">
        <v>36</v>
      </c>
      <c r="D28" s="51">
        <v>3.19</v>
      </c>
      <c r="E28" s="51">
        <v>3.19</v>
      </c>
      <c r="F28" s="51">
        <v>3.19</v>
      </c>
      <c r="G28" s="51">
        <v>3.19</v>
      </c>
      <c r="H28" s="51">
        <v>3.19</v>
      </c>
      <c r="I28" s="51">
        <v>3.19</v>
      </c>
      <c r="J28" s="51"/>
      <c r="K28" s="51"/>
      <c r="L28" s="51"/>
      <c r="M28" s="51"/>
      <c r="N28" s="51"/>
      <c r="O28" s="51"/>
      <c r="P28" s="31">
        <f>SUM(D28:I28)/6</f>
        <v>3.19</v>
      </c>
      <c r="Q28" s="123"/>
      <c r="R28" s="123"/>
      <c r="S28" s="123"/>
    </row>
    <row r="29" spans="1:19" x14ac:dyDescent="0.4">
      <c r="A29" s="124"/>
      <c r="B29" s="125"/>
      <c r="C29" s="34" t="s">
        <v>37</v>
      </c>
      <c r="D29" s="64">
        <v>-3.81</v>
      </c>
      <c r="E29" s="64">
        <v>-3.81</v>
      </c>
      <c r="F29" s="64">
        <v>-3.81</v>
      </c>
      <c r="G29" s="64">
        <v>10.039999999999999</v>
      </c>
      <c r="H29" s="64">
        <v>-11.4</v>
      </c>
      <c r="I29" s="64">
        <v>-12.71</v>
      </c>
      <c r="J29" s="51"/>
      <c r="K29" s="51"/>
      <c r="L29" s="51"/>
      <c r="M29" s="51"/>
      <c r="N29" s="51"/>
      <c r="O29" s="51"/>
      <c r="P29" s="59">
        <f t="shared" ref="P29:P31" si="2">SUM(D29:I29)/6</f>
        <v>-4.25</v>
      </c>
      <c r="Q29" s="123"/>
      <c r="R29" s="123"/>
      <c r="S29" s="123"/>
    </row>
    <row r="30" spans="1:19" x14ac:dyDescent="0.4">
      <c r="A30" s="124"/>
      <c r="B30" s="125"/>
      <c r="C30" s="34" t="s">
        <v>38</v>
      </c>
      <c r="D30" s="64">
        <v>-11.3</v>
      </c>
      <c r="E30" s="64">
        <v>-11.41</v>
      </c>
      <c r="F30" s="64">
        <v>-9.86</v>
      </c>
      <c r="G30" s="64">
        <v>-8.1199999999999992</v>
      </c>
      <c r="H30" s="64">
        <v>-8.25</v>
      </c>
      <c r="I30" s="64">
        <v>-12.19</v>
      </c>
      <c r="J30" s="51">
        <v>-12.13</v>
      </c>
      <c r="K30" s="51">
        <v>-10.69</v>
      </c>
      <c r="L30" s="51">
        <v>-8.44</v>
      </c>
      <c r="M30" s="51">
        <v>-8.67</v>
      </c>
      <c r="N30" s="51">
        <v>-11.17</v>
      </c>
      <c r="O30" s="51">
        <v>-11.03</v>
      </c>
      <c r="P30" s="31">
        <f t="shared" si="2"/>
        <v>-10.188333333333333</v>
      </c>
      <c r="Q30" s="123"/>
      <c r="R30" s="123"/>
      <c r="S30" s="123"/>
    </row>
    <row r="31" spans="1:19" x14ac:dyDescent="0.4">
      <c r="A31" s="124"/>
      <c r="B31" s="125"/>
      <c r="C31" s="34" t="s">
        <v>39</v>
      </c>
      <c r="D31" s="51">
        <v>-9.6999999999999993</v>
      </c>
      <c r="E31" s="51">
        <v>-8.5399999999999991</v>
      </c>
      <c r="F31" s="51">
        <v>-8.84</v>
      </c>
      <c r="G31" s="51">
        <v>-9.39</v>
      </c>
      <c r="H31" s="52">
        <v>-11.85</v>
      </c>
      <c r="I31" s="52">
        <v>-12.56</v>
      </c>
      <c r="J31" s="53"/>
      <c r="K31" s="53"/>
      <c r="L31" s="53"/>
      <c r="M31" s="53"/>
      <c r="N31" s="53"/>
      <c r="O31" s="53"/>
      <c r="P31" s="31">
        <f t="shared" si="2"/>
        <v>-10.146666666666667</v>
      </c>
    </row>
    <row r="33" spans="2:16" x14ac:dyDescent="0.4">
      <c r="B33" s="54"/>
      <c r="C33" s="55"/>
      <c r="D33" s="55"/>
      <c r="E33" s="55"/>
      <c r="F33" s="55"/>
      <c r="G33" s="55"/>
      <c r="P33" s="26">
        <f>(P31+P30)/2</f>
        <v>-10.1675</v>
      </c>
    </row>
    <row r="34" spans="2:16" x14ac:dyDescent="0.4">
      <c r="B34" s="55"/>
      <c r="C34" s="55"/>
      <c r="D34" s="55"/>
      <c r="E34" s="55"/>
      <c r="F34" s="55"/>
      <c r="G34" s="55"/>
    </row>
  </sheetData>
  <sheetProtection algorithmName="SHA-512" hashValue="eshvyLtL87LfflqVJk25Px1PcV2cacoR/Al4/MUXpe210IB4IL5fWcLDgKp2TNUfVfOByqQ/GfJVCgALqg+NwQ==" saltValue="5Z/pGtCXUIECTBP0Bu+zAA==" spinCount="100000" sheet="1" selectLockedCells="1" selectUnlockedCells="1"/>
  <mergeCells count="16">
    <mergeCell ref="D1:F1"/>
    <mergeCell ref="A2:A8"/>
    <mergeCell ref="B3:B8"/>
    <mergeCell ref="A13:A19"/>
    <mergeCell ref="B14:B19"/>
    <mergeCell ref="Q3:Q7"/>
    <mergeCell ref="Q14:Q18"/>
    <mergeCell ref="Q26:Q30"/>
    <mergeCell ref="A25:A31"/>
    <mergeCell ref="B26:B31"/>
    <mergeCell ref="R3:R7"/>
    <mergeCell ref="R14:R18"/>
    <mergeCell ref="R26:R30"/>
    <mergeCell ref="S3:S7"/>
    <mergeCell ref="S26:S30"/>
    <mergeCell ref="S14:S18"/>
  </mergeCells>
  <phoneticPr fontId="1"/>
  <pageMargins left="0.70866141732283472" right="0.70866141732283472" top="0.74803149606299213" bottom="0.74803149606299213" header="0.31496062992125984" footer="0.31496062992125984"/>
  <pageSetup paperSize="9" scale="60"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378B0-1CC2-4756-AFD3-410E4CA242A6}">
  <dimension ref="A1:O29"/>
  <sheetViews>
    <sheetView view="pageBreakPreview" zoomScaleNormal="85" zoomScaleSheetLayoutView="100" workbookViewId="0">
      <selection activeCell="F23" sqref="F23"/>
    </sheetView>
  </sheetViews>
  <sheetFormatPr defaultRowHeight="18.75" x14ac:dyDescent="0.4"/>
  <cols>
    <col min="1" max="1" width="3.125" style="3" customWidth="1"/>
    <col min="2" max="2" width="18.75" style="3" customWidth="1"/>
    <col min="3" max="9" width="10.625" style="3" customWidth="1"/>
    <col min="10" max="10" width="7.5" style="3" customWidth="1"/>
    <col min="11" max="11" width="5.75" style="3" customWidth="1"/>
    <col min="12" max="12" width="4.375" style="3" customWidth="1"/>
    <col min="13" max="16384" width="9" style="3"/>
  </cols>
  <sheetData>
    <row r="1" spans="1:15" ht="33" x14ac:dyDescent="0.4">
      <c r="A1" s="5" t="s">
        <v>43</v>
      </c>
    </row>
    <row r="2" spans="1:15" x14ac:dyDescent="0.4">
      <c r="H2" s="4"/>
      <c r="I2" s="4"/>
      <c r="J2" s="4"/>
    </row>
    <row r="3" spans="1:15" ht="24" x14ac:dyDescent="0.4">
      <c r="A3" s="6" t="s">
        <v>61</v>
      </c>
    </row>
    <row r="4" spans="1:15" ht="18" customHeight="1" x14ac:dyDescent="0.4">
      <c r="M4" s="7"/>
      <c r="N4" s="7"/>
      <c r="O4" s="7"/>
    </row>
    <row r="5" spans="1:15" x14ac:dyDescent="0.4">
      <c r="B5" s="16" t="s">
        <v>65</v>
      </c>
      <c r="M5" s="7"/>
      <c r="N5" s="9"/>
      <c r="O5" s="7"/>
    </row>
    <row r="6" spans="1:15" x14ac:dyDescent="0.4">
      <c r="B6" s="4"/>
      <c r="C6" s="10"/>
      <c r="D6" s="11"/>
      <c r="E6" s="4"/>
      <c r="F6" s="11"/>
      <c r="G6" s="11"/>
      <c r="H6" s="4"/>
      <c r="I6" s="4"/>
      <c r="J6" s="7"/>
      <c r="M6" s="7"/>
      <c r="N6" s="7"/>
      <c r="O6" s="7"/>
    </row>
    <row r="7" spans="1:15" ht="24" x14ac:dyDescent="0.4">
      <c r="A7" s="12" t="s">
        <v>44</v>
      </c>
      <c r="M7" s="7"/>
      <c r="N7" s="7"/>
      <c r="O7" s="7"/>
    </row>
    <row r="8" spans="1:15" ht="16.5" customHeight="1" x14ac:dyDescent="0.4">
      <c r="M8" s="7"/>
      <c r="N8" s="7"/>
      <c r="O8" s="7"/>
    </row>
    <row r="9" spans="1:15" x14ac:dyDescent="0.4">
      <c r="B9" s="16" t="s">
        <v>66</v>
      </c>
      <c r="M9" s="13"/>
      <c r="N9" s="9"/>
      <c r="O9" s="7"/>
    </row>
    <row r="10" spans="1:15" x14ac:dyDescent="0.4">
      <c r="M10" s="7"/>
      <c r="N10" s="7"/>
      <c r="O10" s="7"/>
    </row>
    <row r="11" spans="1:15" ht="24" x14ac:dyDescent="0.4">
      <c r="A11" s="12" t="s">
        <v>45</v>
      </c>
      <c r="M11" s="7"/>
      <c r="N11" s="7"/>
      <c r="O11" s="7"/>
    </row>
    <row r="12" spans="1:15" ht="20.25" customHeight="1" x14ac:dyDescent="0.4">
      <c r="M12" s="7"/>
      <c r="N12" s="7"/>
      <c r="O12" s="7"/>
    </row>
    <row r="13" spans="1:15" x14ac:dyDescent="0.4">
      <c r="B13" s="16" t="s">
        <v>67</v>
      </c>
      <c r="M13" s="14"/>
      <c r="N13" s="7"/>
      <c r="O13" s="7"/>
    </row>
    <row r="14" spans="1:15" x14ac:dyDescent="0.4">
      <c r="M14" s="7"/>
      <c r="N14" s="7"/>
      <c r="O14" s="7"/>
    </row>
    <row r="15" spans="1:15" ht="24" x14ac:dyDescent="0.4">
      <c r="A15" s="12" t="s">
        <v>46</v>
      </c>
      <c r="M15" s="7"/>
      <c r="N15" s="7"/>
      <c r="O15" s="7"/>
    </row>
    <row r="16" spans="1:15" ht="20.25" customHeight="1" x14ac:dyDescent="0.4">
      <c r="M16" s="7"/>
      <c r="N16" s="7"/>
      <c r="O16" s="7"/>
    </row>
    <row r="17" spans="1:15" x14ac:dyDescent="0.4">
      <c r="B17" s="8" t="s">
        <v>47</v>
      </c>
      <c r="M17" s="14"/>
      <c r="N17" s="7"/>
      <c r="O17" s="7"/>
    </row>
    <row r="18" spans="1:15" x14ac:dyDescent="0.4">
      <c r="B18" s="8"/>
      <c r="M18" s="14"/>
      <c r="N18" s="7"/>
      <c r="O18" s="7"/>
    </row>
    <row r="19" spans="1:15" ht="24" x14ac:dyDescent="0.4">
      <c r="A19" s="12" t="s">
        <v>48</v>
      </c>
      <c r="M19" s="7"/>
      <c r="N19" s="7"/>
      <c r="O19" s="7"/>
    </row>
    <row r="20" spans="1:15" ht="20.25" customHeight="1" x14ac:dyDescent="0.4">
      <c r="M20" s="7"/>
      <c r="N20" s="7"/>
      <c r="O20" s="7"/>
    </row>
    <row r="21" spans="1:15" x14ac:dyDescent="0.4">
      <c r="B21" s="16" t="s">
        <v>62</v>
      </c>
      <c r="M21" s="14"/>
      <c r="N21" s="7"/>
      <c r="O21" s="7"/>
    </row>
    <row r="22" spans="1:15" x14ac:dyDescent="0.4">
      <c r="M22" s="7"/>
      <c r="N22" s="7"/>
      <c r="O22" s="7"/>
    </row>
    <row r="23" spans="1:15" x14ac:dyDescent="0.4">
      <c r="M23" s="7"/>
      <c r="N23" s="7"/>
      <c r="O23" s="7"/>
    </row>
    <row r="24" spans="1:15" x14ac:dyDescent="0.4">
      <c r="A24" s="3" t="s">
        <v>49</v>
      </c>
      <c r="M24" s="7"/>
      <c r="N24" s="7"/>
      <c r="O24" s="7"/>
    </row>
    <row r="25" spans="1:15" ht="10.5" customHeight="1" x14ac:dyDescent="0.4">
      <c r="M25" s="7"/>
      <c r="N25" s="7"/>
      <c r="O25" s="7"/>
    </row>
    <row r="26" spans="1:15" x14ac:dyDescent="0.4">
      <c r="B26" s="128" t="s">
        <v>50</v>
      </c>
      <c r="C26" s="130"/>
      <c r="M26" s="14"/>
      <c r="N26" s="7"/>
      <c r="O26" s="7"/>
    </row>
    <row r="27" spans="1:15" x14ac:dyDescent="0.4">
      <c r="B27" s="129"/>
      <c r="C27" s="130"/>
    </row>
    <row r="28" spans="1:15" ht="24" x14ac:dyDescent="0.4">
      <c r="B28" s="15" t="s">
        <v>51</v>
      </c>
      <c r="C28" s="18"/>
      <c r="D28" s="12" t="s">
        <v>52</v>
      </c>
    </row>
    <row r="29" spans="1:15" x14ac:dyDescent="0.4">
      <c r="C29" s="8"/>
    </row>
  </sheetData>
  <mergeCells count="2">
    <mergeCell ref="B26:B27"/>
    <mergeCell ref="C26:C27"/>
  </mergeCells>
  <phoneticPr fontId="1"/>
  <pageMargins left="0.7" right="0.7" top="0.75" bottom="0.75" header="0.3" footer="0.3"/>
  <pageSetup paperSize="9"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入力シート</vt:lpstr>
      <vt:lpstr>単価表</vt:lpstr>
      <vt:lpstr>計算式</vt:lpstr>
      <vt:lpstr>計算式!Print_Area</vt:lpstr>
      <vt:lpstr>入力シート!Print_Area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2025-07-04T05:34:14Z</cp:lastPrinted>
  <dcterms:created xsi:type="dcterms:W3CDTF">2025-06-10T07:35:46Z</dcterms:created>
  <dcterms:modified xsi:type="dcterms:W3CDTF">2025-08-08T02:32:26Z</dcterms:modified>
</cp:coreProperties>
</file>